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9320" windowHeight="6585" firstSheet="2" activeTab="2"/>
  </bookViews>
  <sheets>
    <sheet name="Прайс_Делфи_рынок" sheetId="1" r:id="rId1"/>
    <sheet name="Цены_ИТЭЛМА" sheetId="2" r:id="rId2"/>
    <sheet name="Каталог 1" sheetId="3" r:id="rId3"/>
  </sheets>
  <definedNames>
    <definedName name="_xlnm.Print_Area" localSheetId="2">'Каталог 1'!$A$1:$E$114</definedName>
    <definedName name="_xlnm.Print_Area" localSheetId="1">'Цены_ИТЭЛМА'!$A$1:$S$54</definedName>
  </definedNames>
  <calcPr fullCalcOnLoad="1"/>
</workbook>
</file>

<file path=xl/sharedStrings.xml><?xml version="1.0" encoding="utf-8"?>
<sst xmlns="http://schemas.openxmlformats.org/spreadsheetml/2006/main" count="681" uniqueCount="443">
  <si>
    <t>2110-2915004-11</t>
  </si>
  <si>
    <t>20</t>
  </si>
  <si>
    <t xml:space="preserve">2110-2915004-12 </t>
  </si>
  <si>
    <t>21</t>
  </si>
  <si>
    <t>1119-2905002 (пр/лев)</t>
  </si>
  <si>
    <t>Стойка передней подвески гидравлическая (для бочкообразной пружины)</t>
  </si>
  <si>
    <t>22</t>
  </si>
  <si>
    <t>1119-2905002-01 (пр/лев)</t>
  </si>
  <si>
    <t>23</t>
  </si>
  <si>
    <t>1119-2905002-10 (пр/лев)</t>
  </si>
  <si>
    <t>Стойка передней подвески газонаполненная (для бочкообразной пружины)</t>
  </si>
  <si>
    <t>24</t>
  </si>
  <si>
    <t>1119-2905002-11 (пр/лев)</t>
  </si>
  <si>
    <t>25</t>
  </si>
  <si>
    <t>1119-2905002-12 (пр/лев)</t>
  </si>
  <si>
    <t>26</t>
  </si>
  <si>
    <t>1119-2915004</t>
  </si>
  <si>
    <t>27</t>
  </si>
  <si>
    <t>1119-2915004-01</t>
  </si>
  <si>
    <t>28</t>
  </si>
  <si>
    <t xml:space="preserve">1119-2915004-10 </t>
  </si>
  <si>
    <t>29</t>
  </si>
  <si>
    <t>1119-2915004-11</t>
  </si>
  <si>
    <t>30</t>
  </si>
  <si>
    <t xml:space="preserve">1119-2915004-12 </t>
  </si>
  <si>
    <t>31</t>
  </si>
  <si>
    <t>2170-2905002 (пр/лев)</t>
  </si>
  <si>
    <t>32</t>
  </si>
  <si>
    <t>2170-2905002-01 (пр/лев)</t>
  </si>
  <si>
    <t>33</t>
  </si>
  <si>
    <t>2170-2905002-10 (пр/лев)</t>
  </si>
  <si>
    <t>34</t>
  </si>
  <si>
    <t>2170-2905002-11 (пр/лев)</t>
  </si>
  <si>
    <t>35</t>
  </si>
  <si>
    <t>2170-2905002-12 (пр/лев)</t>
  </si>
  <si>
    <t>36</t>
  </si>
  <si>
    <t>2170-2915004</t>
  </si>
  <si>
    <t>37</t>
  </si>
  <si>
    <t>2170-2915004-01</t>
  </si>
  <si>
    <t>38</t>
  </si>
  <si>
    <t xml:space="preserve">2170-2915004-10 </t>
  </si>
  <si>
    <t>39</t>
  </si>
  <si>
    <t>2170-2915004-11</t>
  </si>
  <si>
    <t>40</t>
  </si>
  <si>
    <t xml:space="preserve">2170-2915004-12 </t>
  </si>
  <si>
    <t>41</t>
  </si>
  <si>
    <t>2126-2905010</t>
  </si>
  <si>
    <t>Стойка передней подвески (ИЖ)</t>
  </si>
  <si>
    <t>42</t>
  </si>
  <si>
    <t>2110-2905002-22 (пр/лев)</t>
  </si>
  <si>
    <t>Стойка передней подвески газонаполненная под пружину с занижением «-70»</t>
  </si>
  <si>
    <t>43</t>
  </si>
  <si>
    <t>2110-2915004-22</t>
  </si>
  <si>
    <t>Амортизатор задней подвески газонаполненный под пружину с занижением «-70»</t>
  </si>
  <si>
    <t>44</t>
  </si>
  <si>
    <t>2108-2905002-32 (пр/лев)</t>
  </si>
  <si>
    <t>Стойка перед. подвески газонап. с регули-руемыми усилиями демпфирования (через шток)</t>
  </si>
  <si>
    <t>45</t>
  </si>
  <si>
    <t>2110-2905002-32 (пр/лев)</t>
  </si>
  <si>
    <t>46</t>
  </si>
  <si>
    <t>2108-2915004-32</t>
  </si>
  <si>
    <t>Амортизатор задней подвески газонаполненный с регулируемой по высоте чашкой пружины</t>
  </si>
  <si>
    <t>47</t>
  </si>
  <si>
    <t>2110-2915004-32</t>
  </si>
  <si>
    <t>48</t>
  </si>
  <si>
    <t>1119-2915004-32</t>
  </si>
  <si>
    <t>49</t>
  </si>
  <si>
    <t>2170-2915004-32</t>
  </si>
  <si>
    <t>50</t>
  </si>
  <si>
    <t>2108-2915004-42</t>
  </si>
  <si>
    <t>Амортизатор зад. подвески газонап. удлиненный (+20 мм)  с  ступенчатой регулировкой, по высоте, чашки пружины</t>
  </si>
  <si>
    <t>51</t>
  </si>
  <si>
    <t>2110-2915004-42</t>
  </si>
  <si>
    <t>52</t>
  </si>
  <si>
    <t>1119-2915004-42</t>
  </si>
  <si>
    <t>53</t>
  </si>
  <si>
    <t>2170-2915004-42</t>
  </si>
  <si>
    <t>54</t>
  </si>
  <si>
    <t>2108-2901030-01 (пр)</t>
  </si>
  <si>
    <t>Стойка передней подвески газонап. с  пружиной и опорой (EVOLEX) в сборе</t>
  </si>
  <si>
    <t>55</t>
  </si>
  <si>
    <t>2108-2901031-01 (лев)</t>
  </si>
  <si>
    <t>56</t>
  </si>
  <si>
    <t>2110-2901030-01 (пр)</t>
  </si>
  <si>
    <t>Стойка перед. газонап. с  пружиной и опорой (EVOLEX) в сборе (8кл ДВС)</t>
  </si>
  <si>
    <t>57</t>
  </si>
  <si>
    <t>2110-2901031-01 (лев)</t>
  </si>
  <si>
    <t>58</t>
  </si>
  <si>
    <t>2112-2901030-01 (пр)</t>
  </si>
  <si>
    <t>Стойка перед. газонап. с  пружиной и опорой (EVOLEX) в сборе (16кл ДВС)</t>
  </si>
  <si>
    <t>59</t>
  </si>
  <si>
    <t>2112-2901031-01 (лев)</t>
  </si>
  <si>
    <t>60</t>
  </si>
  <si>
    <t>2108-2911030-01</t>
  </si>
  <si>
    <t>Амортизатор задней подв. газонап. с  пружиной и опорой (EVOLEX) в сборе</t>
  </si>
  <si>
    <t>61</t>
  </si>
  <si>
    <t>2110-2911030-01</t>
  </si>
  <si>
    <t>62</t>
  </si>
  <si>
    <t>2108-2901030-21 (пр)</t>
  </si>
  <si>
    <t>Стойка перед. газонап. с  пружиной и опорой (EVOLEX) в сборе заниж. «-20»</t>
  </si>
  <si>
    <t>63</t>
  </si>
  <si>
    <t>2108-2901031-21 (лев)</t>
  </si>
  <si>
    <t>64</t>
  </si>
  <si>
    <t>2110-2901030-21 (пр)</t>
  </si>
  <si>
    <t>65</t>
  </si>
  <si>
    <t>2110-2901031-21 (лев)</t>
  </si>
  <si>
    <t>66</t>
  </si>
  <si>
    <t>2110-2901030-31 (пр)</t>
  </si>
  <si>
    <t>Стойка перед. газонап. с  пружиной и опорой (EVOLEX) в сборе заниж. «-35»</t>
  </si>
  <si>
    <t>67</t>
  </si>
  <si>
    <t>2110-2901031-31 (лев)</t>
  </si>
  <si>
    <t>68</t>
  </si>
  <si>
    <t>2108-2905580 (пр/лев)</t>
  </si>
  <si>
    <t>Корпус стойки (черный)</t>
  </si>
  <si>
    <t>69</t>
  </si>
  <si>
    <t>2110-2905580 (пр/лев)</t>
  </si>
  <si>
    <t>70</t>
  </si>
  <si>
    <t>2170-2905580 (пр/лев)</t>
  </si>
  <si>
    <t>71</t>
  </si>
  <si>
    <t>3302-2905004</t>
  </si>
  <si>
    <t>Амортизатор передней подвески гидравлический (Газель)</t>
  </si>
  <si>
    <t>72</t>
  </si>
  <si>
    <t>3302-2915006</t>
  </si>
  <si>
    <t>Амортизатор задней подвески, гидравлич., грузовой (Газель)</t>
  </si>
  <si>
    <t>73</t>
  </si>
  <si>
    <t>3221-2915006</t>
  </si>
  <si>
    <t>Амортизатор задней подвески, гидравлич., пассажирский (Газель)</t>
  </si>
  <si>
    <t>74</t>
  </si>
  <si>
    <t>3302-2905004-10</t>
  </si>
  <si>
    <t>Амортизатор передней подвески газонаполнен (Газель)</t>
  </si>
  <si>
    <t>75</t>
  </si>
  <si>
    <t>3302-2915006-10</t>
  </si>
  <si>
    <t>Амортизатор задней подвески, газонаполнен, грузовой (Газель)</t>
  </si>
  <si>
    <t>76</t>
  </si>
  <si>
    <t>3221-2915006-10</t>
  </si>
  <si>
    <t>Амортизатор задней подвески, газонаполнен, пассажирский (Газель)</t>
  </si>
  <si>
    <t>Демфи</t>
  </si>
  <si>
    <t>АЗП</t>
  </si>
  <si>
    <t>6-90-00143</t>
  </si>
  <si>
    <t>Блок сигнализации СБП 2172-3826030-00</t>
  </si>
  <si>
    <t>6-90-00134</t>
  </si>
  <si>
    <t>6-90-00135</t>
  </si>
  <si>
    <t>Блок управления АПС-6 2123-3840010-03</t>
  </si>
  <si>
    <t xml:space="preserve">6-90-00139 </t>
  </si>
  <si>
    <t>6-90-00112</t>
  </si>
  <si>
    <t>Блок управления блокировкой замков дверей 21093-6512010-03</t>
  </si>
  <si>
    <t xml:space="preserve">6-90-00030 </t>
  </si>
  <si>
    <t>Блок управления СБП с кронштейном в сборе 2172-3826008-00</t>
  </si>
  <si>
    <t xml:space="preserve">6-90-00035 </t>
  </si>
  <si>
    <t>6-90-00011</t>
  </si>
  <si>
    <t>Блок управления электропакетом Норма 1118-6512010-10</t>
  </si>
  <si>
    <t>6-90-00146</t>
  </si>
  <si>
    <t xml:space="preserve">6-90-00054 </t>
  </si>
  <si>
    <t>Датчик дождя (комплект)</t>
  </si>
  <si>
    <t xml:space="preserve">6-90-00042 </t>
  </si>
  <si>
    <t>Датчик кислорода 21074-3850010</t>
  </si>
  <si>
    <t xml:space="preserve">6-90-00034 </t>
  </si>
  <si>
    <t>Датчик СБП 2172-3826020</t>
  </si>
  <si>
    <t>6-90-00005</t>
  </si>
  <si>
    <t xml:space="preserve">6-90-00007 </t>
  </si>
  <si>
    <t xml:space="preserve">6-90-00131 </t>
  </si>
  <si>
    <t>6-90-00055</t>
  </si>
  <si>
    <t>6-90-00056</t>
  </si>
  <si>
    <t>6-90-00009</t>
  </si>
  <si>
    <t>6-90-00012</t>
  </si>
  <si>
    <t>6-33-00005</t>
  </si>
  <si>
    <t>Контроллер системы управления двигателем Т11183-1411020-22</t>
  </si>
  <si>
    <t>6-33-00017</t>
  </si>
  <si>
    <t>Контроллер системы управления двигателем Т11194-1411020-02</t>
  </si>
  <si>
    <t>ВАЗ 21101/2112/2111 (1,6л. 8кл.)</t>
  </si>
  <si>
    <t>Форсунка электромагнитная EV14CL (0 280 158 502)</t>
  </si>
  <si>
    <t>Прокладка ГБЦ 21126 не оригинал</t>
  </si>
  <si>
    <t>Для форсунок БОШ и Сименс двс 1,5л</t>
  </si>
  <si>
    <t>6-33-00011</t>
  </si>
  <si>
    <t>Контроллер системы управления двигателем Т21067-1411020-12</t>
  </si>
  <si>
    <t>6-33-00012</t>
  </si>
  <si>
    <t>Контроллер системы управления двигателем Т21067-1411020-22</t>
  </si>
  <si>
    <t>6-33-00007</t>
  </si>
  <si>
    <t>Контроллер системы управления двигателем Т21114-1411020-12</t>
  </si>
  <si>
    <t>6-33-00006</t>
  </si>
  <si>
    <t>Контроллер системы управления двигателем Т21114-1411020-32</t>
  </si>
  <si>
    <t>6-33-00008</t>
  </si>
  <si>
    <t>Контроллер системы управления двигателем Т21114-1411020-42</t>
  </si>
  <si>
    <t>6-33-00010</t>
  </si>
  <si>
    <t>Контроллер системы управления двигателем Т21124-1411020-12</t>
  </si>
  <si>
    <t>6-33-00009</t>
  </si>
  <si>
    <t>Контроллер системы управления двигателем Т21124-1411020-32</t>
  </si>
  <si>
    <t>6-33-00013</t>
  </si>
  <si>
    <t>Контроллер системы управления двигателем Т21126-1411020-12</t>
  </si>
  <si>
    <t>6-33-00014</t>
  </si>
  <si>
    <t>Контроллер системы управления двигателем Т21126-1411020-32</t>
  </si>
  <si>
    <t xml:space="preserve">6-90-00104 </t>
  </si>
  <si>
    <t xml:space="preserve">6-90-00103 </t>
  </si>
  <si>
    <t xml:space="preserve">6-90-00138 </t>
  </si>
  <si>
    <t>6-90-00130</t>
  </si>
  <si>
    <t>6-90-00137</t>
  </si>
  <si>
    <t xml:space="preserve">6-90-00129 </t>
  </si>
  <si>
    <t xml:space="preserve">6-36-00012 </t>
  </si>
  <si>
    <t>Моторедуктор блокировки замка двери 2170-6512210</t>
  </si>
  <si>
    <t>6-36-00011</t>
  </si>
  <si>
    <t xml:space="preserve">6-33-00004 </t>
  </si>
  <si>
    <t>Моторедуктор блокировки замка двери водителя 2170-6512110</t>
  </si>
  <si>
    <t>6-36-00013</t>
  </si>
  <si>
    <t xml:space="preserve">6-90-00106 </t>
  </si>
  <si>
    <t xml:space="preserve">6-33-00001 </t>
  </si>
  <si>
    <t>Моторедуктор замка двери задка 2172-6512220</t>
  </si>
  <si>
    <t xml:space="preserve">6-90-00028 </t>
  </si>
  <si>
    <t>6-72-00010</t>
  </si>
  <si>
    <t xml:space="preserve">Блок управления 3163-6512020 </t>
  </si>
  <si>
    <t>6-72-00011</t>
  </si>
  <si>
    <t xml:space="preserve">Пульт дистанционного управления 3163-6512070 </t>
  </si>
  <si>
    <t>6-72-00000</t>
  </si>
  <si>
    <t>Блок управления VS-9.2 974.3763.000-01</t>
  </si>
  <si>
    <t>6-90-00032</t>
  </si>
  <si>
    <t>Блок управления блокировкой замков дверей 3163-6512010</t>
  </si>
  <si>
    <t>Отпуск цены ИТЭЛМы с НДС  01.09.2010</t>
  </si>
  <si>
    <t>Моторедук блокировки замка двери водителя 21093-6512110-03</t>
  </si>
  <si>
    <t>ООО "НПП ЭЛКАР", ООО "НПП ИТЭЛМА"</t>
  </si>
  <si>
    <t>Продукция ООО "НПП ИТЭЛМА" г.Москва</t>
  </si>
  <si>
    <t>Блок управления электропак. Норма (Евро) 1118-6512010-10</t>
  </si>
  <si>
    <t>Блок управления электропак. Норма 1118-6512010</t>
  </si>
  <si>
    <t>Контроллер система управления двигателем 21114-1411020-42</t>
  </si>
  <si>
    <t>Контроллер система управления двигателем 21114-1411020-12</t>
  </si>
  <si>
    <t>Контроллер система управления двигателем 21114-1411020-32</t>
  </si>
  <si>
    <t>Контроллер система управления двигателем 21126-1411020-12</t>
  </si>
  <si>
    <t>Контроллер система управления двигателем 21126-1411020-32</t>
  </si>
  <si>
    <t>Контроллер система управления двигателем 11183-1411020-22</t>
  </si>
  <si>
    <t>Контроллер система управления двигателем 11194-1411020-02</t>
  </si>
  <si>
    <t>Контроллер система управления двигателем 21124-1411020-32</t>
  </si>
  <si>
    <t>Контроллер система управления двигателем 21124-1411020-12</t>
  </si>
  <si>
    <t>Контроллер система управления двигателем 21067-1411020-12</t>
  </si>
  <si>
    <t>Контроллер система управления двигателем 21067-1411020-22</t>
  </si>
  <si>
    <t>Для форсунок БОШ EV14CL - 
0280158502 и 0280158110</t>
  </si>
  <si>
    <t>№ п/п</t>
  </si>
  <si>
    <t>Калина</t>
  </si>
  <si>
    <t>Приора</t>
  </si>
  <si>
    <t>Цена за 1 шт, сайт.</t>
  </si>
  <si>
    <t>авто ВАЗ</t>
  </si>
  <si>
    <t>Наименование товаров</t>
  </si>
  <si>
    <t>Продукция "SIEMENS VDO"</t>
  </si>
  <si>
    <t>Комбинация приборов 1118-3801010</t>
  </si>
  <si>
    <t>шт.</t>
  </si>
  <si>
    <t>Комбинация приборов 2110-3801010-08</t>
  </si>
  <si>
    <t>Комбинация приборов 2115-3801010-04</t>
  </si>
  <si>
    <t>Датчик массового расхода воздуха SIMAF S62/9</t>
  </si>
  <si>
    <t>Форсунка  электромагнитная DEKA-1D (VAZ 6238)</t>
  </si>
  <si>
    <t>Форсунка  электромагнитная DEKA-1D (VAZ 6393)</t>
  </si>
  <si>
    <t>Форсунка топливная DEKA  IV 20735</t>
  </si>
  <si>
    <t>Форсунка топливная DEKA IV 20734</t>
  </si>
  <si>
    <t>Форсунка топливная DEKA-1D ZMZ</t>
  </si>
  <si>
    <t>Электробензонасос погружной HPI-8.0</t>
  </si>
  <si>
    <t>Цена, руб.</t>
  </si>
  <si>
    <t>Комбинация приборов 1118-3801010-10</t>
  </si>
  <si>
    <t>Комбинация приборов 2170-3801010</t>
  </si>
  <si>
    <t>Применяемость</t>
  </si>
  <si>
    <t>ВАЗ 2110, 2112, 2111</t>
  </si>
  <si>
    <t>ВАЗ, Самара-2</t>
  </si>
  <si>
    <t>авто ВАЗ и ГАЗ</t>
  </si>
  <si>
    <t>Сименс ФДО Аутомотив (г.Чистополь)</t>
  </si>
  <si>
    <t>авто ВАЗ, двиг 1,5л., 8 и 16 клап.</t>
  </si>
  <si>
    <t>ВАЗ, двиг 1,6л., 8кл.</t>
  </si>
  <si>
    <t>ВАЗ, двиг 1,6л., 16кл.</t>
  </si>
  <si>
    <t>ГАЗ</t>
  </si>
  <si>
    <t>ВАЗ, Классика</t>
  </si>
  <si>
    <t>ВАЗ, Калина</t>
  </si>
  <si>
    <t>ВАЗ, Приора</t>
  </si>
  <si>
    <t>ЯНВАРЬ-5.1</t>
  </si>
  <si>
    <t>ЯНВАРЬ-7.2</t>
  </si>
  <si>
    <t>Контроллер ЯНВАРЬ 5.1 261.3763 000-01 / 2112-1411020-41</t>
  </si>
  <si>
    <t>ВАЗ 2110 (16кл)</t>
  </si>
  <si>
    <t>Контроллер ЯНВАРЬ 5.1 261.3763 000-02 / 2111-1411020-61</t>
  </si>
  <si>
    <t>ВАЗ 2110 (8кл.)</t>
  </si>
  <si>
    <t>Контроллер ЯНВАРЬ 5.1 261.3763 000-07 / 2104-1411020-01</t>
  </si>
  <si>
    <t>ВАЗ 2104/2107</t>
  </si>
  <si>
    <t>Контроллер ЯНВАРЬ 5.1 261.3763 000-10 / 2111-1411020-71</t>
  </si>
  <si>
    <t>ВАЗ 2108/2110</t>
  </si>
  <si>
    <t>Контроллер ЯНВАРЬ 5.1 261.3763 000-11 / 2112-1411020-71</t>
  </si>
  <si>
    <t>Контроллер Я 7.2 631.3763 000-02 / 2111-1411020-81</t>
  </si>
  <si>
    <t>ВАЗ Самара-2</t>
  </si>
  <si>
    <t>Контроллер Я 7.2 631.3763 000-04 / 21114-1411020-31</t>
  </si>
  <si>
    <t>Контроллер Я 7.2 632.3763 000-01 / 21124-1411020-31</t>
  </si>
  <si>
    <t>ВАЗ 2110 (16кл.)</t>
  </si>
  <si>
    <t>ВАЗ Калина</t>
  </si>
  <si>
    <t>Контроллер Я 7.2 635.3763 000-01 / 21067-1411020-11</t>
  </si>
  <si>
    <t>ВАЗ Классика</t>
  </si>
  <si>
    <t>М 73</t>
  </si>
  <si>
    <t>Контроллер 414.3763 001 / 21067-1411020-21</t>
  </si>
  <si>
    <t>Контроллер 415.3763 001 / 21114-1411020-11</t>
  </si>
  <si>
    <t>Контроллер 417.3763 001 / 21114-1411020-41</t>
  </si>
  <si>
    <t>ВАЗ Калина (1,6л., 8кл.)</t>
  </si>
  <si>
    <t>Контроллер 419.3763 001 / 21124-1411020-11</t>
  </si>
  <si>
    <t>ВАЗ 21104/21124/21114 (16кл., 1,6л.)</t>
  </si>
  <si>
    <t>ВАЗ 2110 (16 кл.)</t>
  </si>
  <si>
    <t>Продукция ООО "НПО АВТЭЛ" и ООО "НПО ЭЛКАР"</t>
  </si>
  <si>
    <t>Модуль погружного бензонасоса</t>
  </si>
  <si>
    <t>Колпачок диагностического штуцера топливной рампы</t>
  </si>
  <si>
    <t>Регулятор давления топлива</t>
  </si>
  <si>
    <t>BOSCH Германия</t>
  </si>
  <si>
    <t>Продукция ООО "СОАТЭ" г.Старый Оскол</t>
  </si>
  <si>
    <t>Рампа топливная 2104, 2111, 21214 без РДТ без форсунок</t>
  </si>
  <si>
    <t>Клипса (фиксатор) форсунки 2111-1132032</t>
  </si>
  <si>
    <t>Клипса (фиксатор) форсунки 2111-1132032-11</t>
  </si>
  <si>
    <t>Для всех топливных рамп</t>
  </si>
  <si>
    <t>Для алюминевых топливных рамп</t>
  </si>
  <si>
    <t>Ваз 2110, 2104, 21214, 2115</t>
  </si>
  <si>
    <t>Контроллер Я 7.2 633.3763 005-03 / 11183-1411020-21</t>
  </si>
  <si>
    <t>Контроллер                     / 11194-1411020-01</t>
  </si>
  <si>
    <t>Рикор Электрикс г.Арзамас</t>
  </si>
  <si>
    <t>ЯНВАРЬ-7.2 Пишущие</t>
  </si>
  <si>
    <t>Контроллер Я 7.2 633.3763 000-03 / 11183-1411020-21</t>
  </si>
  <si>
    <t>Контроллер Я 7.2 631.3763 005-04 / 21114-1411020-31</t>
  </si>
  <si>
    <t>Контроллер Я 7.2 632.3763 005-01 / 21124-1411020-31</t>
  </si>
  <si>
    <t>Контроллер Я 7.2 635.3763 005-01 / 21067-1411020-11</t>
  </si>
  <si>
    <t xml:space="preserve">Датчик массового расхода воздуха </t>
  </si>
  <si>
    <t>Датчик положения дроссельной заслонки 2112-1148200</t>
  </si>
  <si>
    <t>Прочее</t>
  </si>
  <si>
    <t>Прокладка ГБЦ 21126</t>
  </si>
  <si>
    <t>Прокладка ГБЦ 11194</t>
  </si>
  <si>
    <t>4 шт.</t>
  </si>
  <si>
    <t>все топл. форсунки</t>
  </si>
  <si>
    <t>Стекла для комбинаций приборов 2110/2115</t>
  </si>
  <si>
    <t>Самара и сем. 2110</t>
  </si>
  <si>
    <t>Стекла для комбинаций приборов 1118/2170</t>
  </si>
  <si>
    <t>Калина и Приора</t>
  </si>
  <si>
    <t>Ремкомплект для топливных форсунок</t>
  </si>
  <si>
    <t>Для 8 кл. двигателей</t>
  </si>
  <si>
    <t>Катушка на свече 2112.3705</t>
  </si>
  <si>
    <t>Для 16 кл. двигателей</t>
  </si>
  <si>
    <t>Модуль зажигания 042.3705</t>
  </si>
  <si>
    <t>Для двигателей 1,5 л.</t>
  </si>
  <si>
    <t>1,6 литра 8 и 16 кл. двс.</t>
  </si>
  <si>
    <t>Катушка зажигания (2х2) 2111. 3705-03</t>
  </si>
  <si>
    <t>Прибыль</t>
  </si>
  <si>
    <t>Датчик температуры окружающего воздуха</t>
  </si>
  <si>
    <t>Наименование, обозначение</t>
  </si>
  <si>
    <t>Блок управления АПС-4 21102-3840010-03</t>
  </si>
  <si>
    <t>Индикатор состояния системы 21102-3840020-03</t>
  </si>
  <si>
    <t>Комплект кодовых ключей 21102-3840025-03</t>
  </si>
  <si>
    <t>Блок управления АПС-6  2123-3840010-03 (ПО86)</t>
  </si>
  <si>
    <t>Блок управления блокировкой замков дверей  БУБД 21093-6512010-03</t>
  </si>
  <si>
    <t>Моторедуктор блокировки замка двери 21093-6512210-03</t>
  </si>
  <si>
    <t>Моторедуктор блокировки замка двери водителя 21093-6512110-03</t>
  </si>
  <si>
    <t>Контроллер системы управления двигателем 21067-1411020-12</t>
  </si>
  <si>
    <t>Контроллер системы управления двигателем 21067-1411020-22</t>
  </si>
  <si>
    <t>Контроллер системы управления двигателем 21114-1411020-12</t>
  </si>
  <si>
    <t>Контроллер системы управления двигателем 21124-1411020-12</t>
  </si>
  <si>
    <t>Контроллер системы управления двигателем 21114-1411020-32</t>
  </si>
  <si>
    <t>Контроллер системы управления двигателем 21124-1411020-32</t>
  </si>
  <si>
    <t>Контроллер системы управления двигателем 21126-1411020-12</t>
  </si>
  <si>
    <t>Контроллер системы управления двигателем 21126-1411020-32</t>
  </si>
  <si>
    <t>Контроллер системы управления двигателем 11183-1411020-22</t>
  </si>
  <si>
    <t>Контроллер системы управления двигателем 11194-1411020-02</t>
  </si>
  <si>
    <t>Контроллер системы управления двигателем 21114-1411020-42</t>
  </si>
  <si>
    <t>Блок управления электропакетом Норма 1118-6512010</t>
  </si>
  <si>
    <t>Блок управления электропакетом Норма (Евро) 1118-6512010-10</t>
  </si>
  <si>
    <t>Пульт дистанционного управления 1118-3763070</t>
  </si>
  <si>
    <t>Блок управления АПС-6.1 1118-3840010-03</t>
  </si>
  <si>
    <t>Контроллер электропакета 1118-3763040</t>
  </si>
  <si>
    <t>Модуль двери водителя 1118-3763080</t>
  </si>
  <si>
    <t>Модуль двери водителя 2170-3763075</t>
  </si>
  <si>
    <t>Модуль двери водителя 2170-3763075-20</t>
  </si>
  <si>
    <t>Контроллер электропакета 2170-3763040</t>
  </si>
  <si>
    <t>Моторедуктор замка крышки багажника 2170-6512230</t>
  </si>
  <si>
    <t>Модуль двери водителя 2170-3763080</t>
  </si>
  <si>
    <t>Мотор электропривода замка двери задка 2172-6512220</t>
  </si>
  <si>
    <t>Контроллер САУО 21703-8128020-01</t>
  </si>
  <si>
    <t>Датчик кислорода 21074-3850010 (Delfi)</t>
  </si>
  <si>
    <t>Катушка зажигания 2111-3705010-04</t>
  </si>
  <si>
    <t>Катушка зажигания 2112-3705010-11</t>
  </si>
  <si>
    <t>Блок упр. сист. безоп. парковки (с кронш. в сборе) 2172-3826008</t>
  </si>
  <si>
    <t>Датчик сист. безоп. парковки 2172-3826020</t>
  </si>
  <si>
    <t>Блок сигнализации системы безопасной парковки 2172-3826030-00</t>
  </si>
  <si>
    <t>Блок управления стеклоочистителем 2170-3825010-00</t>
  </si>
  <si>
    <t>Датчи дождя (комплект поставки) 2170-3825015</t>
  </si>
  <si>
    <t>Комбинация приборов 1118-3801010-04</t>
  </si>
  <si>
    <t>Комбинация приборов 2170-3801010-04</t>
  </si>
  <si>
    <t>Моторедуктор 2-х проводный 2170-6512210</t>
  </si>
  <si>
    <t>Моторедуктор 4-х проводный 2170-6512110</t>
  </si>
  <si>
    <t>Процент надбавки</t>
  </si>
  <si>
    <t>Обращаться по т. 43-59-08, 8-917-961-60-60, Владимир</t>
  </si>
  <si>
    <t>Прайс изделий ООО "НПП ИТЭЛМА" г.Москва (оптовые цены)</t>
  </si>
  <si>
    <t>Отпуск. цена c НДС до 2010г. (руб.)</t>
  </si>
  <si>
    <t>Розничная цена ТСК в рынок, за 1 шт.</t>
  </si>
  <si>
    <t>Отпуск цена ИТЭЛМы без НДС (руб.)</t>
  </si>
  <si>
    <t>Отпуск цены ИТЭЛМы с НДС  01.01.2010</t>
  </si>
  <si>
    <t xml:space="preserve">Электробензонасос погружной </t>
  </si>
  <si>
    <t>Контроллер                     / 21126-1411020-11</t>
  </si>
  <si>
    <t>Контроллер                     / 21126-1411020-31</t>
  </si>
  <si>
    <t>Цена за 1 шт, опт.</t>
  </si>
  <si>
    <t>Прайс-лист на продукцию с 01.009.2010г.</t>
  </si>
  <si>
    <r>
      <t xml:space="preserve">ООО «АвтоЗапчастьПоволжье» </t>
    </r>
    <r>
      <rPr>
        <sz val="10"/>
        <rFont val="Times New Roman"/>
        <family val="1"/>
      </rPr>
      <t xml:space="preserve"> г.Тольятти, 
т./факс (8482) 43-59-08, 8-917-961-60-60,  E-Mail: avtozappov@yandex.ru; www.a-z-p.ru</t>
    </r>
  </si>
  <si>
    <t>процент</t>
  </si>
  <si>
    <t>ВАЗ 2110, 2112, 2111 Европанель</t>
  </si>
  <si>
    <t>Блок сигнализации системы безопасной парковки 2172-3826030</t>
  </si>
  <si>
    <t>Обозначение</t>
  </si>
  <si>
    <t>Наименование</t>
  </si>
  <si>
    <t>Комплекта-ция</t>
  </si>
  <si>
    <t>Цена за 1 шт, с учетом НДС</t>
  </si>
  <si>
    <t>1</t>
  </si>
  <si>
    <t>2108-2905002 (пр/лев)</t>
  </si>
  <si>
    <t>Стойка передней подвески гидравлическая</t>
  </si>
  <si>
    <t>стандарт</t>
  </si>
  <si>
    <t>2</t>
  </si>
  <si>
    <t>2108-2905002-01 (пр/лев)</t>
  </si>
  <si>
    <t>спорт</t>
  </si>
  <si>
    <t>3</t>
  </si>
  <si>
    <t>2108-2905002-10 (пр/лев)</t>
  </si>
  <si>
    <t>Стойка передней подвески газонаполненная</t>
  </si>
  <si>
    <t>4</t>
  </si>
  <si>
    <t>2108-2905002-11 (пр/лев)</t>
  </si>
  <si>
    <t>5</t>
  </si>
  <si>
    <t>2108-2905002-12 (пр/лев)</t>
  </si>
  <si>
    <t>Премиум</t>
  </si>
  <si>
    <t>6</t>
  </si>
  <si>
    <t>2108-2915004</t>
  </si>
  <si>
    <t>Амортизатор задней подвески гидравлический</t>
  </si>
  <si>
    <t>7</t>
  </si>
  <si>
    <t>2108-2915004-01</t>
  </si>
  <si>
    <t>8</t>
  </si>
  <si>
    <t xml:space="preserve">2108-2915004-10 </t>
  </si>
  <si>
    <t>Амортизатор задней подвески газонаполненный</t>
  </si>
  <si>
    <t>9</t>
  </si>
  <si>
    <t>2108-2915004-11</t>
  </si>
  <si>
    <t>10</t>
  </si>
  <si>
    <t xml:space="preserve">2108-2915004-12 </t>
  </si>
  <si>
    <t>11</t>
  </si>
  <si>
    <t>2110-2905002 (пр/лев)</t>
  </si>
  <si>
    <t>12</t>
  </si>
  <si>
    <t>2110-2905002-01 (пр/лев)</t>
  </si>
  <si>
    <t>13</t>
  </si>
  <si>
    <t>2110-2905002-10 (пр/лев)</t>
  </si>
  <si>
    <t>14</t>
  </si>
  <si>
    <t>2110-2905002-11 (пр/лев)</t>
  </si>
  <si>
    <t>15</t>
  </si>
  <si>
    <t>2110-2905002-12 (пр/лев)</t>
  </si>
  <si>
    <t>16</t>
  </si>
  <si>
    <t>2110-2915004</t>
  </si>
  <si>
    <t>17</t>
  </si>
  <si>
    <t>2110-2915004-01</t>
  </si>
  <si>
    <t>18</t>
  </si>
  <si>
    <t xml:space="preserve">2110-2915004-10 </t>
  </si>
  <si>
    <t>19</t>
  </si>
  <si>
    <t xml:space="preserve">Изделия фирмы Siemens VDO, BOSCH, ООО "НПО АВТЭЛ",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</si>
</sst>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#,##0.00&quot; руб.&quot;"/>
    <numFmt numFmtId="169" formatCode="0.00&quot; руб.&quot;"/>
    <numFmt numFmtId="170" formatCode="#,##0.00&quot;р.&quot;"/>
    <numFmt numFmtId="171" formatCode="#,##0.00_р_."/>
    <numFmt numFmtId="172" formatCode="[$€-2]\ ###,000_);[Red]\([$€-2]\ ###,000\)"/>
    <numFmt numFmtId="173" formatCode="[$-419]mmmm;@"/>
    <numFmt numFmtId="174" formatCode="[$-FC19]d\ mmmm\ yyyy\ &quot;г.&quot;"/>
  </numFmts>
  <fonts count="47">
    <font>
      <sz val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sz val="12"/>
      <color indexed="1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2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b/>
      <i/>
      <sz val="12"/>
      <name val="Times New Roman"/>
      <family val="1"/>
    </font>
    <font>
      <sz val="8"/>
      <color indexed="12"/>
      <name val="Arial Cyr"/>
      <family val="0"/>
    </font>
    <font>
      <b/>
      <sz val="8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 shrinkToFi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2" fontId="11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4" fontId="24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6" fillId="0" borderId="15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left" vertical="center" wrapText="1"/>
    </xf>
    <xf numFmtId="0" fontId="26" fillId="0" borderId="16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 wrapText="1"/>
    </xf>
    <xf numFmtId="4" fontId="16" fillId="0" borderId="3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/>
    </xf>
    <xf numFmtId="0" fontId="16" fillId="0" borderId="33" xfId="0" applyNumberFormat="1" applyFont="1" applyBorder="1" applyAlignment="1">
      <alignment horizontal="left" vertical="center" wrapText="1"/>
    </xf>
    <xf numFmtId="0" fontId="16" fillId="0" borderId="33" xfId="0" applyNumberFormat="1" applyFont="1" applyBorder="1" applyAlignment="1">
      <alignment horizontal="center" vertical="center" wrapText="1"/>
    </xf>
    <xf numFmtId="2" fontId="16" fillId="0" borderId="3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left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wrapText="1"/>
    </xf>
    <xf numFmtId="4" fontId="27" fillId="0" borderId="0" xfId="0" applyNumberFormat="1" applyFont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1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top" wrapText="1"/>
    </xf>
    <xf numFmtId="170" fontId="10" fillId="0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26" fillId="0" borderId="37" xfId="0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16" fillId="0" borderId="33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left" vertical="center" wrapText="1"/>
    </xf>
    <xf numFmtId="0" fontId="16" fillId="0" borderId="41" xfId="0" applyNumberFormat="1" applyFont="1" applyBorder="1" applyAlignment="1">
      <alignment horizontal="left" vertical="center" wrapText="1"/>
    </xf>
    <xf numFmtId="0" fontId="16" fillId="0" borderId="42" xfId="0" applyNumberFormat="1" applyFont="1" applyBorder="1" applyAlignment="1">
      <alignment horizontal="left" vertical="center" wrapText="1"/>
    </xf>
    <xf numFmtId="0" fontId="16" fillId="0" borderId="43" xfId="0" applyNumberFormat="1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horizontal="left" vertical="center" wrapText="1"/>
    </xf>
    <xf numFmtId="0" fontId="16" fillId="0" borderId="46" xfId="0" applyNumberFormat="1" applyFont="1" applyBorder="1" applyAlignment="1">
      <alignment horizontal="left" vertical="center" wrapText="1"/>
    </xf>
    <xf numFmtId="0" fontId="16" fillId="0" borderId="33" xfId="0" applyNumberFormat="1" applyFont="1" applyBorder="1" applyAlignment="1">
      <alignment horizontal="left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2" fillId="20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1381125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85825" y="0"/>
          <a:ext cx="7715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8858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1381125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885825" y="0"/>
          <a:ext cx="7715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0" y="0"/>
          <a:ext cx="8858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55">
      <selection activeCell="C27" sqref="C27:C29"/>
    </sheetView>
  </sheetViews>
  <sheetFormatPr defaultColWidth="9.00390625" defaultRowHeight="12.75"/>
  <cols>
    <col min="1" max="1" width="6.25390625" style="40" customWidth="1"/>
    <col min="2" max="2" width="27.00390625" style="0" customWidth="1"/>
    <col min="3" max="3" width="49.00390625" style="0" customWidth="1"/>
    <col min="4" max="4" width="16.375" style="0" customWidth="1"/>
    <col min="5" max="5" width="17.125" style="42" customWidth="1"/>
    <col min="6" max="6" width="16.875" style="0" customWidth="1"/>
    <col min="7" max="7" width="10.75390625" style="94" customWidth="1"/>
    <col min="8" max="8" width="10.00390625" style="119" bestFit="1" customWidth="1"/>
  </cols>
  <sheetData>
    <row r="1" spans="1:8" ht="33" customHeight="1">
      <c r="A1" s="38"/>
      <c r="B1" s="39"/>
      <c r="C1" s="139" t="s">
        <v>390</v>
      </c>
      <c r="D1" s="139"/>
      <c r="E1" s="139"/>
      <c r="F1" s="139"/>
      <c r="H1" s="116"/>
    </row>
    <row r="2" spans="3:8" ht="30" customHeight="1" thickBot="1">
      <c r="C2" s="41" t="s">
        <v>389</v>
      </c>
      <c r="H2" s="116"/>
    </row>
    <row r="3" spans="1:256" s="44" customFormat="1" ht="15" thickBot="1">
      <c r="A3" s="140" t="s">
        <v>233</v>
      </c>
      <c r="B3" s="141" t="s">
        <v>394</v>
      </c>
      <c r="C3" s="142" t="s">
        <v>395</v>
      </c>
      <c r="D3" s="141" t="s">
        <v>396</v>
      </c>
      <c r="E3" s="143" t="s">
        <v>397</v>
      </c>
      <c r="F3" s="143"/>
      <c r="G3" s="95" t="s">
        <v>332</v>
      </c>
      <c r="H3" s="117" t="s">
        <v>391</v>
      </c>
      <c r="IS3"/>
      <c r="IT3"/>
      <c r="IU3"/>
      <c r="IV3"/>
    </row>
    <row r="4" spans="1:256" s="44" customFormat="1" ht="15" thickBot="1">
      <c r="A4" s="140"/>
      <c r="B4" s="141"/>
      <c r="C4" s="142"/>
      <c r="D4" s="141"/>
      <c r="E4" s="43" t="s">
        <v>136</v>
      </c>
      <c r="F4" s="43" t="s">
        <v>137</v>
      </c>
      <c r="G4" s="95"/>
      <c r="H4" s="117"/>
      <c r="IS4"/>
      <c r="IT4"/>
      <c r="IU4"/>
      <c r="IV4"/>
    </row>
    <row r="5" spans="1:256" s="49" customFormat="1" ht="15" customHeight="1">
      <c r="A5" s="45" t="s">
        <v>398</v>
      </c>
      <c r="B5" s="46" t="s">
        <v>399</v>
      </c>
      <c r="C5" s="135" t="s">
        <v>400</v>
      </c>
      <c r="D5" s="47" t="s">
        <v>401</v>
      </c>
      <c r="E5" s="48">
        <v>1100</v>
      </c>
      <c r="F5" s="48">
        <v>1175</v>
      </c>
      <c r="G5" s="96">
        <f aca="true" t="shared" si="0" ref="G5:G69">SUM(F5-E5)</f>
        <v>75</v>
      </c>
      <c r="H5" s="118">
        <f>SUM(G5)*100/E5</f>
        <v>6.818181818181818</v>
      </c>
      <c r="I5" s="50"/>
      <c r="J5" s="50"/>
      <c r="K5" s="50"/>
      <c r="L5" s="50"/>
      <c r="M5" s="50"/>
      <c r="N5" s="50"/>
      <c r="O5" s="50"/>
      <c r="IS5"/>
      <c r="IT5"/>
      <c r="IU5"/>
      <c r="IV5"/>
    </row>
    <row r="6" spans="1:256" s="49" customFormat="1" ht="15.75" customHeight="1" thickBot="1">
      <c r="A6" s="45" t="s">
        <v>402</v>
      </c>
      <c r="B6" s="46" t="s">
        <v>403</v>
      </c>
      <c r="C6" s="135"/>
      <c r="D6" s="47" t="s">
        <v>404</v>
      </c>
      <c r="E6" s="48">
        <v>1100</v>
      </c>
      <c r="F6" s="48">
        <v>1175</v>
      </c>
      <c r="G6" s="96">
        <f t="shared" si="0"/>
        <v>75</v>
      </c>
      <c r="H6" s="118">
        <f aca="true" t="shared" si="1" ref="H6:H36">SUM(G6)*100/E6</f>
        <v>6.818181818181818</v>
      </c>
      <c r="I6" s="50"/>
      <c r="J6" s="50"/>
      <c r="K6" s="50"/>
      <c r="L6" s="50"/>
      <c r="M6" s="50"/>
      <c r="N6" s="50"/>
      <c r="O6" s="50"/>
      <c r="IS6"/>
      <c r="IT6"/>
      <c r="IU6"/>
      <c r="IV6"/>
    </row>
    <row r="7" spans="1:256" s="49" customFormat="1" ht="15" customHeight="1" thickBot="1">
      <c r="A7" s="51" t="s">
        <v>405</v>
      </c>
      <c r="B7" s="52" t="s">
        <v>406</v>
      </c>
      <c r="C7" s="136" t="s">
        <v>407</v>
      </c>
      <c r="D7" s="53" t="s">
        <v>401</v>
      </c>
      <c r="E7" s="54">
        <v>1150</v>
      </c>
      <c r="F7" s="54">
        <v>1230</v>
      </c>
      <c r="G7" s="96">
        <f t="shared" si="0"/>
        <v>80</v>
      </c>
      <c r="H7" s="118">
        <f t="shared" si="1"/>
        <v>6.956521739130435</v>
      </c>
      <c r="I7" s="50"/>
      <c r="J7" s="50"/>
      <c r="K7" s="50"/>
      <c r="L7" s="50"/>
      <c r="M7" s="50"/>
      <c r="N7" s="50"/>
      <c r="O7" s="50"/>
      <c r="IS7"/>
      <c r="IT7"/>
      <c r="IU7"/>
      <c r="IV7"/>
    </row>
    <row r="8" spans="1:256" s="49" customFormat="1" ht="15" customHeight="1" thickBot="1">
      <c r="A8" s="45" t="s">
        <v>408</v>
      </c>
      <c r="B8" s="55" t="s">
        <v>409</v>
      </c>
      <c r="C8" s="136"/>
      <c r="D8" s="47" t="s">
        <v>404</v>
      </c>
      <c r="E8" s="48">
        <v>1150</v>
      </c>
      <c r="F8" s="48">
        <v>1230</v>
      </c>
      <c r="G8" s="96">
        <f t="shared" si="0"/>
        <v>80</v>
      </c>
      <c r="H8" s="118">
        <f t="shared" si="1"/>
        <v>6.956521739130435</v>
      </c>
      <c r="I8" s="50"/>
      <c r="J8" s="50"/>
      <c r="K8" s="50"/>
      <c r="L8" s="50"/>
      <c r="M8" s="50"/>
      <c r="N8" s="50"/>
      <c r="O8" s="50"/>
      <c r="IS8"/>
      <c r="IT8"/>
      <c r="IU8"/>
      <c r="IV8"/>
    </row>
    <row r="9" spans="1:256" s="49" customFormat="1" ht="15.75" customHeight="1" thickBot="1">
      <c r="A9" s="56" t="s">
        <v>410</v>
      </c>
      <c r="B9" s="57" t="s">
        <v>411</v>
      </c>
      <c r="C9" s="136"/>
      <c r="D9" s="58" t="s">
        <v>412</v>
      </c>
      <c r="E9" s="59">
        <v>1370</v>
      </c>
      <c r="F9" s="59">
        <v>1470</v>
      </c>
      <c r="G9" s="96">
        <f t="shared" si="0"/>
        <v>100</v>
      </c>
      <c r="H9" s="118">
        <f t="shared" si="1"/>
        <v>7.299270072992701</v>
      </c>
      <c r="I9" s="50"/>
      <c r="J9" s="50"/>
      <c r="K9" s="50"/>
      <c r="L9" s="50"/>
      <c r="M9" s="50"/>
      <c r="N9" s="50"/>
      <c r="O9" s="50"/>
      <c r="IS9"/>
      <c r="IT9"/>
      <c r="IU9"/>
      <c r="IV9"/>
    </row>
    <row r="10" spans="1:8" ht="15" customHeight="1">
      <c r="A10" s="45" t="s">
        <v>413</v>
      </c>
      <c r="B10" s="60" t="s">
        <v>414</v>
      </c>
      <c r="C10" s="137" t="s">
        <v>415</v>
      </c>
      <c r="D10" s="47" t="s">
        <v>401</v>
      </c>
      <c r="E10" s="48">
        <v>650</v>
      </c>
      <c r="F10" s="48">
        <v>700</v>
      </c>
      <c r="G10" s="96">
        <f t="shared" si="0"/>
        <v>50</v>
      </c>
      <c r="H10" s="118">
        <f t="shared" si="1"/>
        <v>7.6923076923076925</v>
      </c>
    </row>
    <row r="11" spans="1:256" s="49" customFormat="1" ht="15" customHeight="1" thickBot="1">
      <c r="A11" s="45" t="s">
        <v>416</v>
      </c>
      <c r="B11" s="60" t="s">
        <v>417</v>
      </c>
      <c r="C11" s="137"/>
      <c r="D11" s="47" t="s">
        <v>404</v>
      </c>
      <c r="E11" s="48">
        <v>650</v>
      </c>
      <c r="F11" s="48">
        <v>700</v>
      </c>
      <c r="G11" s="96">
        <f t="shared" si="0"/>
        <v>50</v>
      </c>
      <c r="H11" s="118">
        <f t="shared" si="1"/>
        <v>7.6923076923076925</v>
      </c>
      <c r="I11" s="50"/>
      <c r="J11" s="50"/>
      <c r="K11" s="50"/>
      <c r="L11" s="50"/>
      <c r="M11" s="50"/>
      <c r="N11" s="50"/>
      <c r="O11" s="50"/>
      <c r="IS11"/>
      <c r="IT11"/>
      <c r="IU11"/>
      <c r="IV11"/>
    </row>
    <row r="12" spans="1:256" s="49" customFormat="1" ht="15" customHeight="1" thickBot="1">
      <c r="A12" s="51" t="s">
        <v>418</v>
      </c>
      <c r="B12" s="52" t="s">
        <v>419</v>
      </c>
      <c r="C12" s="138" t="s">
        <v>420</v>
      </c>
      <c r="D12" s="53" t="s">
        <v>401</v>
      </c>
      <c r="E12" s="54">
        <v>700</v>
      </c>
      <c r="F12" s="54">
        <v>750</v>
      </c>
      <c r="G12" s="96">
        <f t="shared" si="0"/>
        <v>50</v>
      </c>
      <c r="H12" s="118">
        <f t="shared" si="1"/>
        <v>7.142857142857143</v>
      </c>
      <c r="I12" s="50"/>
      <c r="J12" s="50"/>
      <c r="K12" s="50"/>
      <c r="L12" s="50"/>
      <c r="M12" s="50"/>
      <c r="N12" s="50"/>
      <c r="O12" s="50"/>
      <c r="IS12"/>
      <c r="IT12"/>
      <c r="IU12"/>
      <c r="IV12"/>
    </row>
    <row r="13" spans="1:256" s="49" customFormat="1" ht="15" customHeight="1" thickBot="1">
      <c r="A13" s="45" t="s">
        <v>421</v>
      </c>
      <c r="B13" s="55" t="s">
        <v>422</v>
      </c>
      <c r="C13" s="138"/>
      <c r="D13" s="47" t="s">
        <v>404</v>
      </c>
      <c r="E13" s="48">
        <v>700</v>
      </c>
      <c r="F13" s="48">
        <v>750</v>
      </c>
      <c r="G13" s="96">
        <f t="shared" si="0"/>
        <v>50</v>
      </c>
      <c r="H13" s="118">
        <f t="shared" si="1"/>
        <v>7.142857142857143</v>
      </c>
      <c r="I13" s="50"/>
      <c r="J13" s="50"/>
      <c r="K13" s="50"/>
      <c r="L13" s="50"/>
      <c r="M13" s="50"/>
      <c r="N13" s="50"/>
      <c r="O13" s="50"/>
      <c r="IS13"/>
      <c r="IT13"/>
      <c r="IU13"/>
      <c r="IV13"/>
    </row>
    <row r="14" spans="1:256" s="49" customFormat="1" ht="15" customHeight="1" thickBot="1">
      <c r="A14" s="45" t="s">
        <v>423</v>
      </c>
      <c r="B14" s="57" t="s">
        <v>424</v>
      </c>
      <c r="C14" s="138"/>
      <c r="D14" s="61" t="s">
        <v>412</v>
      </c>
      <c r="E14" s="59">
        <v>790</v>
      </c>
      <c r="F14" s="48">
        <v>850</v>
      </c>
      <c r="G14" s="96">
        <f t="shared" si="0"/>
        <v>60</v>
      </c>
      <c r="H14" s="118">
        <f t="shared" si="1"/>
        <v>7.594936708860759</v>
      </c>
      <c r="I14" s="50"/>
      <c r="J14" s="50"/>
      <c r="K14" s="50"/>
      <c r="L14" s="50"/>
      <c r="M14" s="50"/>
      <c r="N14" s="50"/>
      <c r="O14" s="50"/>
      <c r="IS14"/>
      <c r="IT14"/>
      <c r="IU14"/>
      <c r="IV14"/>
    </row>
    <row r="15" spans="1:256" s="49" customFormat="1" ht="15" customHeight="1" thickBot="1">
      <c r="A15" s="51" t="s">
        <v>425</v>
      </c>
      <c r="B15" s="46" t="s">
        <v>426</v>
      </c>
      <c r="C15" s="136" t="s">
        <v>400</v>
      </c>
      <c r="D15" s="53" t="s">
        <v>401</v>
      </c>
      <c r="E15" s="48">
        <v>1100</v>
      </c>
      <c r="F15" s="54">
        <v>1175</v>
      </c>
      <c r="G15" s="96">
        <f t="shared" si="0"/>
        <v>75</v>
      </c>
      <c r="H15" s="118">
        <f t="shared" si="1"/>
        <v>6.818181818181818</v>
      </c>
      <c r="I15" s="50"/>
      <c r="J15" s="50"/>
      <c r="K15" s="50"/>
      <c r="L15" s="50"/>
      <c r="M15" s="50"/>
      <c r="N15" s="50"/>
      <c r="O15" s="50"/>
      <c r="IS15"/>
      <c r="IT15"/>
      <c r="IU15"/>
      <c r="IV15"/>
    </row>
    <row r="16" spans="1:256" s="49" customFormat="1" ht="16.5" customHeight="1" thickBot="1">
      <c r="A16" s="45" t="s">
        <v>427</v>
      </c>
      <c r="B16" s="46" t="s">
        <v>428</v>
      </c>
      <c r="C16" s="136"/>
      <c r="D16" s="47" t="s">
        <v>404</v>
      </c>
      <c r="E16" s="48">
        <v>1100</v>
      </c>
      <c r="F16" s="48">
        <v>1175</v>
      </c>
      <c r="G16" s="96">
        <f t="shared" si="0"/>
        <v>75</v>
      </c>
      <c r="H16" s="118">
        <f t="shared" si="1"/>
        <v>6.818181818181818</v>
      </c>
      <c r="I16" s="50"/>
      <c r="J16" s="50"/>
      <c r="K16" s="50"/>
      <c r="L16" s="50"/>
      <c r="M16" s="50"/>
      <c r="N16" s="50"/>
      <c r="O16" s="50"/>
      <c r="IS16"/>
      <c r="IT16"/>
      <c r="IU16"/>
      <c r="IV16"/>
    </row>
    <row r="17" spans="1:256" s="49" customFormat="1" ht="15" customHeight="1">
      <c r="A17" s="51" t="s">
        <v>429</v>
      </c>
      <c r="B17" s="52" t="s">
        <v>430</v>
      </c>
      <c r="C17" s="144" t="s">
        <v>407</v>
      </c>
      <c r="D17" s="53" t="s">
        <v>401</v>
      </c>
      <c r="E17" s="54">
        <v>1150</v>
      </c>
      <c r="F17" s="54">
        <v>1230</v>
      </c>
      <c r="G17" s="96">
        <f t="shared" si="0"/>
        <v>80</v>
      </c>
      <c r="H17" s="118">
        <f t="shared" si="1"/>
        <v>6.956521739130435</v>
      </c>
      <c r="I17" s="50"/>
      <c r="J17" s="50"/>
      <c r="K17" s="50"/>
      <c r="L17" s="50"/>
      <c r="M17" s="50"/>
      <c r="N17" s="50"/>
      <c r="O17" s="50"/>
      <c r="IS17"/>
      <c r="IT17"/>
      <c r="IU17"/>
      <c r="IV17"/>
    </row>
    <row r="18" spans="1:256" s="49" customFormat="1" ht="15" customHeight="1">
      <c r="A18" s="45" t="s">
        <v>431</v>
      </c>
      <c r="B18" s="55" t="s">
        <v>432</v>
      </c>
      <c r="C18" s="144"/>
      <c r="D18" s="47" t="s">
        <v>404</v>
      </c>
      <c r="E18" s="48">
        <v>1150</v>
      </c>
      <c r="F18" s="48">
        <v>1230</v>
      </c>
      <c r="G18" s="96">
        <f t="shared" si="0"/>
        <v>80</v>
      </c>
      <c r="H18" s="118">
        <f t="shared" si="1"/>
        <v>6.956521739130435</v>
      </c>
      <c r="I18" s="50"/>
      <c r="J18" s="50"/>
      <c r="K18" s="50"/>
      <c r="L18" s="50"/>
      <c r="M18" s="50"/>
      <c r="N18" s="50"/>
      <c r="O18" s="50"/>
      <c r="IS18"/>
      <c r="IT18"/>
      <c r="IU18"/>
      <c r="IV18"/>
    </row>
    <row r="19" spans="1:256" s="49" customFormat="1" ht="15.75" customHeight="1" thickBot="1">
      <c r="A19" s="62" t="s">
        <v>433</v>
      </c>
      <c r="B19" s="57" t="s">
        <v>434</v>
      </c>
      <c r="C19" s="144"/>
      <c r="D19" s="63" t="s">
        <v>412</v>
      </c>
      <c r="E19" s="59">
        <v>1370</v>
      </c>
      <c r="F19" s="59">
        <v>1470</v>
      </c>
      <c r="G19" s="96">
        <f t="shared" si="0"/>
        <v>100</v>
      </c>
      <c r="H19" s="118">
        <f t="shared" si="1"/>
        <v>7.299270072992701</v>
      </c>
      <c r="I19" s="50"/>
      <c r="J19" s="50"/>
      <c r="K19" s="50"/>
      <c r="L19" s="50"/>
      <c r="M19" s="50"/>
      <c r="N19" s="50"/>
      <c r="O19" s="50"/>
      <c r="IS19"/>
      <c r="IT19"/>
      <c r="IU19"/>
      <c r="IV19"/>
    </row>
    <row r="20" spans="1:256" s="49" customFormat="1" ht="15" customHeight="1" thickBot="1">
      <c r="A20" s="51" t="s">
        <v>435</v>
      </c>
      <c r="B20" s="60" t="s">
        <v>436</v>
      </c>
      <c r="C20" s="136" t="s">
        <v>415</v>
      </c>
      <c r="D20" s="53" t="s">
        <v>401</v>
      </c>
      <c r="E20" s="48">
        <v>650</v>
      </c>
      <c r="F20" s="48">
        <v>700</v>
      </c>
      <c r="G20" s="96">
        <f t="shared" si="0"/>
        <v>50</v>
      </c>
      <c r="H20" s="118">
        <f t="shared" si="1"/>
        <v>7.6923076923076925</v>
      </c>
      <c r="I20" s="50"/>
      <c r="J20" s="50"/>
      <c r="K20" s="50"/>
      <c r="L20" s="50"/>
      <c r="M20" s="50"/>
      <c r="N20" s="50"/>
      <c r="O20" s="50"/>
      <c r="IS20"/>
      <c r="IT20"/>
      <c r="IU20"/>
      <c r="IV20"/>
    </row>
    <row r="21" spans="1:256" s="49" customFormat="1" ht="15" customHeight="1" thickBot="1">
      <c r="A21" s="56" t="s">
        <v>437</v>
      </c>
      <c r="B21" s="60" t="s">
        <v>438</v>
      </c>
      <c r="C21" s="136"/>
      <c r="D21" s="47" t="s">
        <v>404</v>
      </c>
      <c r="E21" s="48">
        <v>650</v>
      </c>
      <c r="F21" s="48">
        <v>700</v>
      </c>
      <c r="G21" s="96">
        <f t="shared" si="0"/>
        <v>50</v>
      </c>
      <c r="H21" s="118">
        <f t="shared" si="1"/>
        <v>7.6923076923076925</v>
      </c>
      <c r="I21" s="50"/>
      <c r="J21" s="50"/>
      <c r="K21" s="50"/>
      <c r="L21" s="50"/>
      <c r="M21" s="50"/>
      <c r="N21" s="50"/>
      <c r="O21" s="50"/>
      <c r="IS21"/>
      <c r="IT21"/>
      <c r="IU21"/>
      <c r="IV21"/>
    </row>
    <row r="22" spans="1:256" s="49" customFormat="1" ht="15" customHeight="1" thickBot="1">
      <c r="A22" s="45" t="s">
        <v>439</v>
      </c>
      <c r="B22" s="52" t="s">
        <v>440</v>
      </c>
      <c r="C22" s="145" t="s">
        <v>420</v>
      </c>
      <c r="D22" s="53" t="s">
        <v>401</v>
      </c>
      <c r="E22" s="54">
        <v>700</v>
      </c>
      <c r="F22" s="54">
        <v>750</v>
      </c>
      <c r="G22" s="96">
        <f t="shared" si="0"/>
        <v>50</v>
      </c>
      <c r="H22" s="118">
        <f t="shared" si="1"/>
        <v>7.142857142857143</v>
      </c>
      <c r="I22" s="50"/>
      <c r="J22" s="50"/>
      <c r="K22" s="50"/>
      <c r="L22" s="50"/>
      <c r="M22" s="50"/>
      <c r="N22" s="50"/>
      <c r="O22" s="50"/>
      <c r="IS22"/>
      <c r="IT22"/>
      <c r="IU22"/>
      <c r="IV22"/>
    </row>
    <row r="23" spans="1:256" s="49" customFormat="1" ht="15" customHeight="1" thickBot="1">
      <c r="A23" s="45" t="s">
        <v>441</v>
      </c>
      <c r="B23" s="55" t="s">
        <v>0</v>
      </c>
      <c r="C23" s="145"/>
      <c r="D23" s="47" t="s">
        <v>404</v>
      </c>
      <c r="E23" s="48">
        <v>700</v>
      </c>
      <c r="F23" s="48">
        <v>750</v>
      </c>
      <c r="G23" s="96">
        <f t="shared" si="0"/>
        <v>50</v>
      </c>
      <c r="H23" s="118">
        <f t="shared" si="1"/>
        <v>7.142857142857143</v>
      </c>
      <c r="I23" s="50"/>
      <c r="J23" s="50"/>
      <c r="K23" s="50"/>
      <c r="L23" s="50"/>
      <c r="M23" s="50"/>
      <c r="N23" s="50"/>
      <c r="O23" s="50"/>
      <c r="IS23"/>
      <c r="IT23"/>
      <c r="IU23"/>
      <c r="IV23"/>
    </row>
    <row r="24" spans="1:256" s="49" customFormat="1" ht="15" customHeight="1" thickBot="1">
      <c r="A24" s="56" t="s">
        <v>1</v>
      </c>
      <c r="B24" s="57" t="s">
        <v>2</v>
      </c>
      <c r="C24" s="145"/>
      <c r="D24" s="63" t="s">
        <v>412</v>
      </c>
      <c r="E24" s="48">
        <v>790</v>
      </c>
      <c r="F24" s="59">
        <v>850</v>
      </c>
      <c r="G24" s="96">
        <f t="shared" si="0"/>
        <v>60</v>
      </c>
      <c r="H24" s="118">
        <f t="shared" si="1"/>
        <v>7.594936708860759</v>
      </c>
      <c r="I24" s="50"/>
      <c r="J24" s="50"/>
      <c r="K24" s="50"/>
      <c r="L24" s="50"/>
      <c r="M24" s="50"/>
      <c r="N24" s="50"/>
      <c r="O24" s="50"/>
      <c r="IS24"/>
      <c r="IT24"/>
      <c r="IU24"/>
      <c r="IV24"/>
    </row>
    <row r="25" spans="1:256" s="49" customFormat="1" ht="19.5" thickBot="1">
      <c r="A25" s="51" t="s">
        <v>3</v>
      </c>
      <c r="B25" s="46" t="s">
        <v>4</v>
      </c>
      <c r="C25" s="136" t="s">
        <v>5</v>
      </c>
      <c r="D25" s="53" t="s">
        <v>401</v>
      </c>
      <c r="E25" s="54">
        <v>1250</v>
      </c>
      <c r="F25" s="48">
        <v>1340</v>
      </c>
      <c r="G25" s="96">
        <f t="shared" si="0"/>
        <v>90</v>
      </c>
      <c r="H25" s="118">
        <f t="shared" si="1"/>
        <v>7.2</v>
      </c>
      <c r="I25" s="50"/>
      <c r="J25" s="50"/>
      <c r="K25" s="50"/>
      <c r="L25" s="50"/>
      <c r="M25" s="50"/>
      <c r="N25" s="50"/>
      <c r="O25" s="50"/>
      <c r="IS25"/>
      <c r="IT25"/>
      <c r="IU25"/>
      <c r="IV25"/>
    </row>
    <row r="26" spans="1:256" s="49" customFormat="1" ht="16.5" customHeight="1" thickBot="1">
      <c r="A26" s="45" t="s">
        <v>6</v>
      </c>
      <c r="B26" s="46" t="s">
        <v>7</v>
      </c>
      <c r="C26" s="136"/>
      <c r="D26" s="47" t="s">
        <v>404</v>
      </c>
      <c r="E26" s="48">
        <v>1250</v>
      </c>
      <c r="F26" s="48">
        <v>1340</v>
      </c>
      <c r="G26" s="96">
        <f t="shared" si="0"/>
        <v>90</v>
      </c>
      <c r="H26" s="118">
        <f t="shared" si="1"/>
        <v>7.2</v>
      </c>
      <c r="I26" s="50"/>
      <c r="J26" s="50"/>
      <c r="K26" s="50"/>
      <c r="L26" s="50"/>
      <c r="M26" s="50"/>
      <c r="N26" s="50"/>
      <c r="O26" s="50"/>
      <c r="IS26"/>
      <c r="IT26"/>
      <c r="IU26"/>
      <c r="IV26"/>
    </row>
    <row r="27" spans="1:256" s="49" customFormat="1" ht="15" customHeight="1">
      <c r="A27" s="64" t="s">
        <v>8</v>
      </c>
      <c r="B27" s="52" t="s">
        <v>9</v>
      </c>
      <c r="C27" s="137" t="s">
        <v>10</v>
      </c>
      <c r="D27" s="53" t="s">
        <v>401</v>
      </c>
      <c r="E27" s="54">
        <v>1300</v>
      </c>
      <c r="F27" s="54">
        <v>1420</v>
      </c>
      <c r="G27" s="96">
        <f t="shared" si="0"/>
        <v>120</v>
      </c>
      <c r="H27" s="118">
        <f t="shared" si="1"/>
        <v>9.23076923076923</v>
      </c>
      <c r="I27" s="50"/>
      <c r="J27" s="50"/>
      <c r="K27" s="50"/>
      <c r="L27" s="50"/>
      <c r="M27" s="50"/>
      <c r="N27" s="50"/>
      <c r="O27" s="50"/>
      <c r="IS27"/>
      <c r="IT27"/>
      <c r="IU27"/>
      <c r="IV27"/>
    </row>
    <row r="28" spans="1:256" s="49" customFormat="1" ht="15" customHeight="1">
      <c r="A28" s="65" t="s">
        <v>11</v>
      </c>
      <c r="B28" s="55" t="s">
        <v>12</v>
      </c>
      <c r="C28" s="137"/>
      <c r="D28" s="47" t="s">
        <v>404</v>
      </c>
      <c r="E28" s="48">
        <v>1300</v>
      </c>
      <c r="F28" s="48">
        <v>1450</v>
      </c>
      <c r="G28" s="96">
        <f t="shared" si="0"/>
        <v>150</v>
      </c>
      <c r="H28" s="118">
        <f t="shared" si="1"/>
        <v>11.538461538461538</v>
      </c>
      <c r="I28" s="50"/>
      <c r="J28" s="50"/>
      <c r="K28" s="50"/>
      <c r="L28" s="50"/>
      <c r="M28" s="50"/>
      <c r="N28" s="50"/>
      <c r="O28" s="50"/>
      <c r="IS28"/>
      <c r="IT28"/>
      <c r="IU28"/>
      <c r="IV28"/>
    </row>
    <row r="29" spans="1:256" s="49" customFormat="1" ht="15" customHeight="1" thickBot="1">
      <c r="A29" s="65" t="s">
        <v>13</v>
      </c>
      <c r="B29" s="57" t="s">
        <v>14</v>
      </c>
      <c r="C29" s="137"/>
      <c r="D29" s="66" t="s">
        <v>412</v>
      </c>
      <c r="E29" s="59">
        <v>1500</v>
      </c>
      <c r="F29" s="59">
        <v>1650</v>
      </c>
      <c r="G29" s="96">
        <f t="shared" si="0"/>
        <v>150</v>
      </c>
      <c r="H29" s="118">
        <f t="shared" si="1"/>
        <v>10</v>
      </c>
      <c r="I29" s="50"/>
      <c r="J29" s="50"/>
      <c r="K29" s="50"/>
      <c r="L29" s="50"/>
      <c r="M29" s="50"/>
      <c r="N29" s="50"/>
      <c r="O29" s="50"/>
      <c r="IS29"/>
      <c r="IT29"/>
      <c r="IU29"/>
      <c r="IV29"/>
    </row>
    <row r="30" spans="1:256" s="49" customFormat="1" ht="15" customHeight="1" thickBot="1">
      <c r="A30" s="64" t="s">
        <v>15</v>
      </c>
      <c r="B30" s="60" t="s">
        <v>16</v>
      </c>
      <c r="C30" s="136" t="s">
        <v>415</v>
      </c>
      <c r="D30" s="53" t="s">
        <v>401</v>
      </c>
      <c r="E30" s="67">
        <v>650</v>
      </c>
      <c r="F30" s="67">
        <v>710</v>
      </c>
      <c r="G30" s="96">
        <f t="shared" si="0"/>
        <v>60</v>
      </c>
      <c r="H30" s="118">
        <f t="shared" si="1"/>
        <v>9.23076923076923</v>
      </c>
      <c r="I30" s="50"/>
      <c r="J30" s="50"/>
      <c r="K30" s="50"/>
      <c r="L30" s="50"/>
      <c r="M30" s="50"/>
      <c r="N30" s="50"/>
      <c r="O30" s="50"/>
      <c r="IS30"/>
      <c r="IT30"/>
      <c r="IU30"/>
      <c r="IV30"/>
    </row>
    <row r="31" spans="1:256" s="49" customFormat="1" ht="15" customHeight="1" thickBot="1">
      <c r="A31" s="68" t="s">
        <v>17</v>
      </c>
      <c r="B31" s="60" t="s">
        <v>18</v>
      </c>
      <c r="C31" s="136"/>
      <c r="D31" s="47" t="s">
        <v>404</v>
      </c>
      <c r="E31" s="69">
        <v>650</v>
      </c>
      <c r="F31" s="69">
        <v>710</v>
      </c>
      <c r="G31" s="96">
        <f t="shared" si="0"/>
        <v>60</v>
      </c>
      <c r="H31" s="118">
        <f t="shared" si="1"/>
        <v>9.23076923076923</v>
      </c>
      <c r="I31" s="50"/>
      <c r="J31" s="50"/>
      <c r="K31" s="50"/>
      <c r="L31" s="50"/>
      <c r="M31" s="50"/>
      <c r="N31" s="50"/>
      <c r="O31" s="50"/>
      <c r="IS31"/>
      <c r="IT31"/>
      <c r="IU31"/>
      <c r="IV31"/>
    </row>
    <row r="32" spans="1:256" s="49" customFormat="1" ht="15" customHeight="1">
      <c r="A32" s="45" t="s">
        <v>19</v>
      </c>
      <c r="B32" s="52" t="s">
        <v>20</v>
      </c>
      <c r="C32" s="135" t="s">
        <v>420</v>
      </c>
      <c r="D32" s="53" t="s">
        <v>401</v>
      </c>
      <c r="E32" s="54">
        <v>700</v>
      </c>
      <c r="F32" s="54">
        <v>770</v>
      </c>
      <c r="G32" s="96">
        <f t="shared" si="0"/>
        <v>70</v>
      </c>
      <c r="H32" s="118">
        <f t="shared" si="1"/>
        <v>10</v>
      </c>
      <c r="I32" s="50"/>
      <c r="J32" s="50"/>
      <c r="K32" s="50"/>
      <c r="L32" s="50"/>
      <c r="M32" s="50"/>
      <c r="N32" s="50"/>
      <c r="O32" s="50"/>
      <c r="IS32"/>
      <c r="IT32"/>
      <c r="IU32"/>
      <c r="IV32"/>
    </row>
    <row r="33" spans="1:256" s="49" customFormat="1" ht="15" customHeight="1">
      <c r="A33" s="45" t="s">
        <v>21</v>
      </c>
      <c r="B33" s="55" t="s">
        <v>22</v>
      </c>
      <c r="C33" s="135"/>
      <c r="D33" s="47" t="s">
        <v>404</v>
      </c>
      <c r="E33" s="48">
        <v>700</v>
      </c>
      <c r="F33" s="48">
        <v>770</v>
      </c>
      <c r="G33" s="96">
        <f t="shared" si="0"/>
        <v>70</v>
      </c>
      <c r="H33" s="118">
        <f t="shared" si="1"/>
        <v>10</v>
      </c>
      <c r="I33" s="50"/>
      <c r="J33" s="50"/>
      <c r="K33" s="50"/>
      <c r="L33" s="50"/>
      <c r="M33" s="50"/>
      <c r="N33" s="50"/>
      <c r="O33" s="50"/>
      <c r="IS33"/>
      <c r="IT33"/>
      <c r="IU33"/>
      <c r="IV33"/>
    </row>
    <row r="34" spans="1:256" s="49" customFormat="1" ht="15" customHeight="1" thickBot="1">
      <c r="A34" s="45" t="s">
        <v>23</v>
      </c>
      <c r="B34" s="57" t="s">
        <v>24</v>
      </c>
      <c r="C34" s="135"/>
      <c r="D34" s="63" t="s">
        <v>412</v>
      </c>
      <c r="E34" s="59">
        <v>790</v>
      </c>
      <c r="F34" s="59">
        <v>880</v>
      </c>
      <c r="G34" s="96">
        <f t="shared" si="0"/>
        <v>90</v>
      </c>
      <c r="H34" s="118">
        <f t="shared" si="1"/>
        <v>11.39240506329114</v>
      </c>
      <c r="I34" s="50"/>
      <c r="J34" s="50"/>
      <c r="K34" s="50"/>
      <c r="L34" s="50"/>
      <c r="M34" s="50"/>
      <c r="N34" s="50"/>
      <c r="O34" s="50"/>
      <c r="IS34"/>
      <c r="IT34"/>
      <c r="IU34"/>
      <c r="IV34"/>
    </row>
    <row r="35" spans="1:256" s="49" customFormat="1" ht="15" customHeight="1" thickBot="1">
      <c r="A35" s="51" t="s">
        <v>25</v>
      </c>
      <c r="B35" s="46" t="s">
        <v>26</v>
      </c>
      <c r="C35" s="129" t="s">
        <v>400</v>
      </c>
      <c r="D35" s="53" t="s">
        <v>401</v>
      </c>
      <c r="E35" s="54">
        <v>1250</v>
      </c>
      <c r="F35" s="48">
        <v>1400</v>
      </c>
      <c r="G35" s="96">
        <f t="shared" si="0"/>
        <v>150</v>
      </c>
      <c r="H35" s="118">
        <f t="shared" si="1"/>
        <v>12</v>
      </c>
      <c r="I35" s="50"/>
      <c r="J35" s="50"/>
      <c r="K35" s="50"/>
      <c r="L35" s="50"/>
      <c r="M35" s="50"/>
      <c r="N35" s="50"/>
      <c r="O35" s="50"/>
      <c r="IS35"/>
      <c r="IT35"/>
      <c r="IU35"/>
      <c r="IV35"/>
    </row>
    <row r="36" spans="1:256" s="49" customFormat="1" ht="15" customHeight="1" thickBot="1">
      <c r="A36" s="45" t="s">
        <v>27</v>
      </c>
      <c r="B36" s="46" t="s">
        <v>28</v>
      </c>
      <c r="C36" s="129"/>
      <c r="D36" s="47" t="s">
        <v>404</v>
      </c>
      <c r="E36" s="48">
        <v>1250</v>
      </c>
      <c r="F36" s="48">
        <v>1400</v>
      </c>
      <c r="G36" s="96">
        <f t="shared" si="0"/>
        <v>150</v>
      </c>
      <c r="H36" s="118">
        <f t="shared" si="1"/>
        <v>12</v>
      </c>
      <c r="I36" s="50"/>
      <c r="J36" s="50"/>
      <c r="K36" s="50"/>
      <c r="L36" s="50"/>
      <c r="M36" s="50"/>
      <c r="N36" s="50"/>
      <c r="O36" s="50"/>
      <c r="IS36"/>
      <c r="IT36"/>
      <c r="IU36"/>
      <c r="IV36"/>
    </row>
    <row r="37" spans="1:256" s="49" customFormat="1" ht="15" customHeight="1" thickBot="1">
      <c r="A37" s="70" t="s">
        <v>29</v>
      </c>
      <c r="B37" s="52" t="s">
        <v>30</v>
      </c>
      <c r="C37" s="136" t="s">
        <v>407</v>
      </c>
      <c r="D37" s="53" t="s">
        <v>401</v>
      </c>
      <c r="E37" s="54">
        <v>1300</v>
      </c>
      <c r="F37" s="54">
        <v>1450</v>
      </c>
      <c r="G37" s="96">
        <f t="shared" si="0"/>
        <v>150</v>
      </c>
      <c r="H37" s="118"/>
      <c r="I37" s="50"/>
      <c r="J37" s="50"/>
      <c r="K37" s="50"/>
      <c r="L37" s="50"/>
      <c r="M37" s="50"/>
      <c r="N37" s="50"/>
      <c r="O37" s="50"/>
      <c r="IS37"/>
      <c r="IT37"/>
      <c r="IU37"/>
      <c r="IV37"/>
    </row>
    <row r="38" spans="1:256" s="49" customFormat="1" ht="15" customHeight="1" thickBot="1">
      <c r="A38" s="62" t="s">
        <v>31</v>
      </c>
      <c r="B38" s="55" t="s">
        <v>32</v>
      </c>
      <c r="C38" s="136"/>
      <c r="D38" s="47" t="s">
        <v>404</v>
      </c>
      <c r="E38" s="48">
        <v>1300</v>
      </c>
      <c r="F38" s="48">
        <v>1450</v>
      </c>
      <c r="G38" s="96">
        <f t="shared" si="0"/>
        <v>150</v>
      </c>
      <c r="H38" s="118"/>
      <c r="I38" s="50"/>
      <c r="J38" s="50"/>
      <c r="K38" s="50"/>
      <c r="L38" s="50"/>
      <c r="M38" s="50"/>
      <c r="N38" s="50"/>
      <c r="O38" s="50"/>
      <c r="IS38"/>
      <c r="IT38"/>
      <c r="IU38"/>
      <c r="IV38"/>
    </row>
    <row r="39" spans="1:256" s="49" customFormat="1" ht="15" customHeight="1" thickBot="1">
      <c r="A39" s="56" t="s">
        <v>33</v>
      </c>
      <c r="B39" s="57" t="s">
        <v>34</v>
      </c>
      <c r="C39" s="136"/>
      <c r="D39" s="58" t="s">
        <v>412</v>
      </c>
      <c r="E39" s="59">
        <v>1500</v>
      </c>
      <c r="F39" s="59">
        <v>1650</v>
      </c>
      <c r="G39" s="96">
        <f t="shared" si="0"/>
        <v>150</v>
      </c>
      <c r="H39" s="118"/>
      <c r="I39" s="50"/>
      <c r="J39" s="50"/>
      <c r="K39" s="50"/>
      <c r="L39" s="50"/>
      <c r="M39" s="50"/>
      <c r="N39" s="50"/>
      <c r="O39" s="50"/>
      <c r="IS39"/>
      <c r="IT39"/>
      <c r="IU39"/>
      <c r="IV39"/>
    </row>
    <row r="40" spans="1:256" s="49" customFormat="1" ht="15" customHeight="1" thickBot="1">
      <c r="A40" s="62" t="s">
        <v>35</v>
      </c>
      <c r="B40" s="60" t="s">
        <v>36</v>
      </c>
      <c r="C40" s="129" t="s">
        <v>415</v>
      </c>
      <c r="D40" s="53" t="s">
        <v>401</v>
      </c>
      <c r="E40" s="67">
        <v>650</v>
      </c>
      <c r="F40" s="67">
        <v>710</v>
      </c>
      <c r="G40" s="96">
        <f t="shared" si="0"/>
        <v>60</v>
      </c>
      <c r="H40" s="118"/>
      <c r="I40" s="50"/>
      <c r="J40" s="50"/>
      <c r="K40" s="50"/>
      <c r="L40" s="50"/>
      <c r="M40" s="50"/>
      <c r="N40" s="50"/>
      <c r="O40" s="50"/>
      <c r="IS40"/>
      <c r="IT40"/>
      <c r="IU40"/>
      <c r="IV40"/>
    </row>
    <row r="41" spans="1:256" s="49" customFormat="1" ht="15" customHeight="1" thickBot="1">
      <c r="A41" s="62" t="s">
        <v>37</v>
      </c>
      <c r="B41" s="60" t="s">
        <v>38</v>
      </c>
      <c r="C41" s="129"/>
      <c r="D41" s="47" t="s">
        <v>404</v>
      </c>
      <c r="E41" s="69">
        <v>650</v>
      </c>
      <c r="F41" s="69">
        <v>710</v>
      </c>
      <c r="G41" s="96">
        <f t="shared" si="0"/>
        <v>60</v>
      </c>
      <c r="H41" s="118"/>
      <c r="I41" s="50"/>
      <c r="J41" s="50"/>
      <c r="K41" s="50"/>
      <c r="L41" s="50"/>
      <c r="M41" s="50"/>
      <c r="N41" s="50"/>
      <c r="O41" s="50"/>
      <c r="IS41"/>
      <c r="IT41"/>
      <c r="IU41"/>
      <c r="IV41"/>
    </row>
    <row r="42" spans="1:256" s="49" customFormat="1" ht="15" customHeight="1" thickBot="1">
      <c r="A42" s="51" t="s">
        <v>39</v>
      </c>
      <c r="B42" s="52" t="s">
        <v>40</v>
      </c>
      <c r="C42" s="136" t="s">
        <v>420</v>
      </c>
      <c r="D42" s="53" t="s">
        <v>401</v>
      </c>
      <c r="E42" s="54">
        <v>700</v>
      </c>
      <c r="F42" s="54">
        <v>770</v>
      </c>
      <c r="G42" s="96">
        <f t="shared" si="0"/>
        <v>70</v>
      </c>
      <c r="H42" s="118"/>
      <c r="I42" s="50"/>
      <c r="J42" s="50"/>
      <c r="K42" s="50"/>
      <c r="L42" s="50"/>
      <c r="M42" s="50"/>
      <c r="N42" s="50"/>
      <c r="O42" s="50"/>
      <c r="IS42"/>
      <c r="IT42"/>
      <c r="IU42"/>
      <c r="IV42"/>
    </row>
    <row r="43" spans="1:256" s="49" customFormat="1" ht="15" customHeight="1" thickBot="1">
      <c r="A43" s="45" t="s">
        <v>41</v>
      </c>
      <c r="B43" s="55" t="s">
        <v>42</v>
      </c>
      <c r="C43" s="136"/>
      <c r="D43" s="47" t="s">
        <v>404</v>
      </c>
      <c r="E43" s="48">
        <v>700</v>
      </c>
      <c r="F43" s="48">
        <v>770</v>
      </c>
      <c r="G43" s="96">
        <f t="shared" si="0"/>
        <v>70</v>
      </c>
      <c r="H43" s="118"/>
      <c r="I43" s="50"/>
      <c r="J43" s="50"/>
      <c r="K43" s="50"/>
      <c r="L43" s="50"/>
      <c r="M43" s="50"/>
      <c r="N43" s="50"/>
      <c r="O43" s="50"/>
      <c r="IS43"/>
      <c r="IT43"/>
      <c r="IU43"/>
      <c r="IV43"/>
    </row>
    <row r="44" spans="1:256" s="50" customFormat="1" ht="15.75" customHeight="1" thickBot="1">
      <c r="A44" s="56" t="s">
        <v>43</v>
      </c>
      <c r="B44" s="57" t="s">
        <v>44</v>
      </c>
      <c r="C44" s="136"/>
      <c r="D44" s="63" t="s">
        <v>412</v>
      </c>
      <c r="E44" s="59">
        <v>790</v>
      </c>
      <c r="F44" s="59">
        <v>880</v>
      </c>
      <c r="G44" s="96">
        <f t="shared" si="0"/>
        <v>90</v>
      </c>
      <c r="H44" s="118"/>
      <c r="IS44"/>
      <c r="IT44"/>
      <c r="IU44"/>
      <c r="IV44"/>
    </row>
    <row r="45" spans="1:256" s="50" customFormat="1" ht="15.75" customHeight="1" thickBot="1">
      <c r="A45" s="56" t="s">
        <v>45</v>
      </c>
      <c r="B45" s="71" t="s">
        <v>46</v>
      </c>
      <c r="C45" s="71" t="s">
        <v>47</v>
      </c>
      <c r="D45" s="72" t="s">
        <v>401</v>
      </c>
      <c r="E45" s="73">
        <v>1050</v>
      </c>
      <c r="F45" s="73">
        <v>1050</v>
      </c>
      <c r="G45" s="96">
        <f t="shared" si="0"/>
        <v>0</v>
      </c>
      <c r="H45" s="118"/>
      <c r="IS45"/>
      <c r="IT45"/>
      <c r="IU45"/>
      <c r="IV45"/>
    </row>
    <row r="46" spans="1:256" s="50" customFormat="1" ht="32.25" thickBot="1">
      <c r="A46" s="74" t="s">
        <v>48</v>
      </c>
      <c r="B46" s="71" t="s">
        <v>49</v>
      </c>
      <c r="C46" s="71" t="s">
        <v>50</v>
      </c>
      <c r="D46" s="75" t="s">
        <v>412</v>
      </c>
      <c r="E46" s="73">
        <v>1450</v>
      </c>
      <c r="F46" s="73">
        <v>1600</v>
      </c>
      <c r="G46" s="96">
        <f t="shared" si="0"/>
        <v>150</v>
      </c>
      <c r="H46" s="118"/>
      <c r="IS46"/>
      <c r="IT46"/>
      <c r="IU46"/>
      <c r="IV46"/>
    </row>
    <row r="47" spans="1:256" s="50" customFormat="1" ht="34.5" customHeight="1" thickBot="1">
      <c r="A47" s="74" t="s">
        <v>51</v>
      </c>
      <c r="B47" s="71" t="s">
        <v>52</v>
      </c>
      <c r="C47" s="71" t="s">
        <v>53</v>
      </c>
      <c r="D47" s="75" t="s">
        <v>412</v>
      </c>
      <c r="E47" s="73">
        <v>700</v>
      </c>
      <c r="F47" s="73">
        <v>770</v>
      </c>
      <c r="G47" s="96">
        <f t="shared" si="0"/>
        <v>70</v>
      </c>
      <c r="H47" s="118"/>
      <c r="IS47"/>
      <c r="IT47"/>
      <c r="IU47"/>
      <c r="IV47"/>
    </row>
    <row r="48" spans="1:256" s="50" customFormat="1" ht="19.5" thickBot="1">
      <c r="A48" s="76" t="s">
        <v>54</v>
      </c>
      <c r="B48" s="52" t="s">
        <v>55</v>
      </c>
      <c r="C48" s="146" t="s">
        <v>56</v>
      </c>
      <c r="D48" s="77" t="s">
        <v>412</v>
      </c>
      <c r="E48" s="78">
        <v>2000</v>
      </c>
      <c r="F48" s="78">
        <v>2200</v>
      </c>
      <c r="G48" s="96">
        <f t="shared" si="0"/>
        <v>200</v>
      </c>
      <c r="H48" s="118"/>
      <c r="IS48"/>
      <c r="IT48"/>
      <c r="IU48"/>
      <c r="IV48"/>
    </row>
    <row r="49" spans="1:256" s="50" customFormat="1" ht="19.5" thickBot="1">
      <c r="A49" s="79" t="s">
        <v>57</v>
      </c>
      <c r="B49" s="57" t="s">
        <v>58</v>
      </c>
      <c r="C49" s="146"/>
      <c r="D49" s="80" t="s">
        <v>412</v>
      </c>
      <c r="E49" s="81">
        <v>2000</v>
      </c>
      <c r="F49" s="81">
        <v>2200</v>
      </c>
      <c r="G49" s="96">
        <f t="shared" si="0"/>
        <v>200</v>
      </c>
      <c r="H49" s="118"/>
      <c r="IS49"/>
      <c r="IT49"/>
      <c r="IU49"/>
      <c r="IV49"/>
    </row>
    <row r="50" spans="1:256" s="50" customFormat="1" ht="19.5" thickBot="1">
      <c r="A50" s="82" t="s">
        <v>59</v>
      </c>
      <c r="B50" s="52" t="s">
        <v>60</v>
      </c>
      <c r="C50" s="146" t="s">
        <v>61</v>
      </c>
      <c r="D50" s="147" t="s">
        <v>412</v>
      </c>
      <c r="E50" s="78">
        <v>1500</v>
      </c>
      <c r="F50" s="78">
        <v>1650</v>
      </c>
      <c r="G50" s="96">
        <f t="shared" si="0"/>
        <v>150</v>
      </c>
      <c r="H50" s="118"/>
      <c r="IS50"/>
      <c r="IT50"/>
      <c r="IU50"/>
      <c r="IV50"/>
    </row>
    <row r="51" spans="1:256" s="50" customFormat="1" ht="19.5" thickBot="1">
      <c r="A51" s="84" t="s">
        <v>62</v>
      </c>
      <c r="B51" s="55" t="s">
        <v>63</v>
      </c>
      <c r="C51" s="146"/>
      <c r="D51" s="147"/>
      <c r="E51" s="85">
        <v>1500</v>
      </c>
      <c r="F51" s="85">
        <v>1650</v>
      </c>
      <c r="G51" s="96">
        <f t="shared" si="0"/>
        <v>150</v>
      </c>
      <c r="H51" s="118"/>
      <c r="IS51"/>
      <c r="IT51"/>
      <c r="IU51"/>
      <c r="IV51"/>
    </row>
    <row r="52" spans="1:256" s="50" customFormat="1" ht="19.5" thickBot="1">
      <c r="A52" s="84" t="s">
        <v>64</v>
      </c>
      <c r="B52" s="55" t="s">
        <v>65</v>
      </c>
      <c r="C52" s="146"/>
      <c r="D52" s="147"/>
      <c r="E52" s="85">
        <v>1550</v>
      </c>
      <c r="F52" s="85">
        <v>1700</v>
      </c>
      <c r="G52" s="96">
        <f t="shared" si="0"/>
        <v>150</v>
      </c>
      <c r="H52" s="118"/>
      <c r="IS52"/>
      <c r="IT52"/>
      <c r="IU52"/>
      <c r="IV52"/>
    </row>
    <row r="53" spans="1:256" s="50" customFormat="1" ht="19.5" thickBot="1">
      <c r="A53" s="86" t="s">
        <v>66</v>
      </c>
      <c r="B53" s="57" t="s">
        <v>67</v>
      </c>
      <c r="C53" s="146"/>
      <c r="D53" s="147"/>
      <c r="E53" s="81">
        <v>1550</v>
      </c>
      <c r="F53" s="81">
        <v>1700</v>
      </c>
      <c r="G53" s="96">
        <f t="shared" si="0"/>
        <v>150</v>
      </c>
      <c r="H53" s="118"/>
      <c r="IS53"/>
      <c r="IT53"/>
      <c r="IU53"/>
      <c r="IV53"/>
    </row>
    <row r="54" spans="1:256" s="50" customFormat="1" ht="19.5" thickBot="1">
      <c r="A54" s="76" t="s">
        <v>68</v>
      </c>
      <c r="B54" s="52" t="s">
        <v>69</v>
      </c>
      <c r="C54" s="146" t="s">
        <v>70</v>
      </c>
      <c r="D54" s="148" t="s">
        <v>412</v>
      </c>
      <c r="E54" s="78">
        <v>850</v>
      </c>
      <c r="F54" s="78">
        <v>930</v>
      </c>
      <c r="G54" s="96">
        <f t="shared" si="0"/>
        <v>80</v>
      </c>
      <c r="H54" s="118"/>
      <c r="IS54"/>
      <c r="IT54"/>
      <c r="IU54"/>
      <c r="IV54"/>
    </row>
    <row r="55" spans="1:256" s="50" customFormat="1" ht="19.5" thickBot="1">
      <c r="A55" s="87" t="s">
        <v>71</v>
      </c>
      <c r="B55" s="55" t="s">
        <v>72</v>
      </c>
      <c r="C55" s="146"/>
      <c r="D55" s="148"/>
      <c r="E55" s="85">
        <v>850</v>
      </c>
      <c r="F55" s="85">
        <v>930</v>
      </c>
      <c r="G55" s="96">
        <f t="shared" si="0"/>
        <v>80</v>
      </c>
      <c r="H55" s="118"/>
      <c r="IS55"/>
      <c r="IT55"/>
      <c r="IU55"/>
      <c r="IV55"/>
    </row>
    <row r="56" spans="1:256" s="50" customFormat="1" ht="19.5" thickBot="1">
      <c r="A56" s="87" t="s">
        <v>73</v>
      </c>
      <c r="B56" s="55" t="s">
        <v>74</v>
      </c>
      <c r="C56" s="146"/>
      <c r="D56" s="148"/>
      <c r="E56" s="85">
        <v>900</v>
      </c>
      <c r="F56" s="85">
        <v>990</v>
      </c>
      <c r="G56" s="96">
        <f t="shared" si="0"/>
        <v>90</v>
      </c>
      <c r="H56" s="118"/>
      <c r="IS56"/>
      <c r="IT56"/>
      <c r="IU56"/>
      <c r="IV56"/>
    </row>
    <row r="57" spans="1:7" ht="16.5" thickBot="1">
      <c r="A57" s="79" t="s">
        <v>75</v>
      </c>
      <c r="B57" s="57" t="s">
        <v>76</v>
      </c>
      <c r="C57" s="146"/>
      <c r="D57" s="148"/>
      <c r="E57" s="81">
        <v>900</v>
      </c>
      <c r="F57" s="81">
        <v>990</v>
      </c>
      <c r="G57" s="96">
        <f t="shared" si="0"/>
        <v>90</v>
      </c>
    </row>
    <row r="58" spans="1:7" ht="16.5" thickBot="1">
      <c r="A58" s="76" t="s">
        <v>77</v>
      </c>
      <c r="B58" s="52" t="s">
        <v>78</v>
      </c>
      <c r="C58" s="130" t="s">
        <v>79</v>
      </c>
      <c r="D58" s="131" t="s">
        <v>401</v>
      </c>
      <c r="E58" s="54">
        <v>2250</v>
      </c>
      <c r="F58" s="54">
        <v>2500</v>
      </c>
      <c r="G58" s="96">
        <f t="shared" si="0"/>
        <v>250</v>
      </c>
    </row>
    <row r="59" spans="1:7" ht="16.5" thickBot="1">
      <c r="A59" s="79" t="s">
        <v>80</v>
      </c>
      <c r="B59" s="57" t="s">
        <v>81</v>
      </c>
      <c r="C59" s="130"/>
      <c r="D59" s="131"/>
      <c r="E59" s="59">
        <v>2250</v>
      </c>
      <c r="F59" s="59">
        <v>2500</v>
      </c>
      <c r="G59" s="96">
        <f t="shared" si="0"/>
        <v>250</v>
      </c>
    </row>
    <row r="60" spans="1:7" ht="16.5" thickBot="1">
      <c r="A60" s="76" t="s">
        <v>82</v>
      </c>
      <c r="B60" s="88" t="s">
        <v>83</v>
      </c>
      <c r="C60" s="132" t="s">
        <v>84</v>
      </c>
      <c r="D60" s="133" t="s">
        <v>401</v>
      </c>
      <c r="E60" s="90">
        <v>2500</v>
      </c>
      <c r="F60" s="90">
        <v>2750</v>
      </c>
      <c r="G60" s="96">
        <f t="shared" si="0"/>
        <v>250</v>
      </c>
    </row>
    <row r="61" spans="1:7" ht="16.5" thickBot="1">
      <c r="A61" s="79" t="s">
        <v>85</v>
      </c>
      <c r="B61" s="91" t="s">
        <v>86</v>
      </c>
      <c r="C61" s="132" t="s">
        <v>407</v>
      </c>
      <c r="D61" s="133"/>
      <c r="E61" s="92">
        <v>2500</v>
      </c>
      <c r="F61" s="92">
        <v>2750</v>
      </c>
      <c r="G61" s="96">
        <f t="shared" si="0"/>
        <v>250</v>
      </c>
    </row>
    <row r="62" spans="1:7" ht="16.5" thickBot="1">
      <c r="A62" s="76" t="s">
        <v>87</v>
      </c>
      <c r="B62" s="88" t="s">
        <v>88</v>
      </c>
      <c r="C62" s="132" t="s">
        <v>89</v>
      </c>
      <c r="D62" s="133" t="s">
        <v>401</v>
      </c>
      <c r="E62" s="90">
        <v>2500</v>
      </c>
      <c r="F62" s="90">
        <v>2750</v>
      </c>
      <c r="G62" s="96">
        <f t="shared" si="0"/>
        <v>250</v>
      </c>
    </row>
    <row r="63" spans="1:7" ht="16.5" thickBot="1">
      <c r="A63" s="79" t="s">
        <v>90</v>
      </c>
      <c r="B63" s="91" t="s">
        <v>91</v>
      </c>
      <c r="C63" s="132"/>
      <c r="D63" s="133" t="s">
        <v>401</v>
      </c>
      <c r="E63" s="92">
        <v>2500</v>
      </c>
      <c r="F63" s="92">
        <v>2750</v>
      </c>
      <c r="G63" s="96">
        <f t="shared" si="0"/>
        <v>250</v>
      </c>
    </row>
    <row r="64" spans="1:7" ht="16.5" thickBot="1">
      <c r="A64" s="76" t="s">
        <v>92</v>
      </c>
      <c r="B64" s="60" t="s">
        <v>93</v>
      </c>
      <c r="C64" s="132" t="s">
        <v>94</v>
      </c>
      <c r="D64" s="149" t="s">
        <v>401</v>
      </c>
      <c r="E64" s="93">
        <v>1800</v>
      </c>
      <c r="F64" s="93">
        <v>2000</v>
      </c>
      <c r="G64" s="96">
        <f t="shared" si="0"/>
        <v>200</v>
      </c>
    </row>
    <row r="65" spans="1:7" ht="16.5" thickBot="1">
      <c r="A65" s="79" t="s">
        <v>95</v>
      </c>
      <c r="B65" s="57" t="s">
        <v>96</v>
      </c>
      <c r="C65" s="132"/>
      <c r="D65" s="149"/>
      <c r="E65" s="92">
        <v>1800</v>
      </c>
      <c r="F65" s="92">
        <v>2000</v>
      </c>
      <c r="G65" s="96">
        <f t="shared" si="0"/>
        <v>200</v>
      </c>
    </row>
    <row r="66" spans="1:7" ht="16.5" thickBot="1">
      <c r="A66" s="76" t="s">
        <v>97</v>
      </c>
      <c r="B66" s="88" t="s">
        <v>98</v>
      </c>
      <c r="C66" s="132" t="s">
        <v>99</v>
      </c>
      <c r="D66" s="128" t="s">
        <v>412</v>
      </c>
      <c r="E66" s="92">
        <v>2800</v>
      </c>
      <c r="F66" s="92">
        <v>3100</v>
      </c>
      <c r="G66" s="96">
        <f t="shared" si="0"/>
        <v>300</v>
      </c>
    </row>
    <row r="67" spans="1:7" ht="16.5" thickBot="1">
      <c r="A67" s="79" t="s">
        <v>100</v>
      </c>
      <c r="B67" s="91" t="s">
        <v>101</v>
      </c>
      <c r="C67" s="132"/>
      <c r="D67" s="128"/>
      <c r="E67" s="92">
        <v>2800</v>
      </c>
      <c r="F67" s="92">
        <v>3100</v>
      </c>
      <c r="G67" s="96">
        <f t="shared" si="0"/>
        <v>300</v>
      </c>
    </row>
    <row r="68" spans="1:7" ht="16.5" thickBot="1">
      <c r="A68" s="79" t="s">
        <v>102</v>
      </c>
      <c r="B68" s="88" t="s">
        <v>103</v>
      </c>
      <c r="C68" s="132" t="s">
        <v>99</v>
      </c>
      <c r="D68" s="134" t="s">
        <v>412</v>
      </c>
      <c r="E68" s="92">
        <v>2800</v>
      </c>
      <c r="F68" s="92">
        <v>3100</v>
      </c>
      <c r="G68" s="96">
        <f t="shared" si="0"/>
        <v>300</v>
      </c>
    </row>
    <row r="69" spans="1:7" ht="16.5" thickBot="1">
      <c r="A69" s="79" t="s">
        <v>104</v>
      </c>
      <c r="B69" s="91" t="s">
        <v>105</v>
      </c>
      <c r="C69" s="132"/>
      <c r="D69" s="134"/>
      <c r="E69" s="92">
        <v>2800</v>
      </c>
      <c r="F69" s="92">
        <v>3100</v>
      </c>
      <c r="G69" s="96">
        <f t="shared" si="0"/>
        <v>300</v>
      </c>
    </row>
    <row r="70" spans="1:7" ht="16.5" thickBot="1">
      <c r="A70" s="79" t="s">
        <v>106</v>
      </c>
      <c r="B70" s="88" t="s">
        <v>107</v>
      </c>
      <c r="C70" s="132" t="s">
        <v>108</v>
      </c>
      <c r="D70" s="134" t="s">
        <v>412</v>
      </c>
      <c r="E70" s="92">
        <v>3200</v>
      </c>
      <c r="F70" s="92">
        <v>3500</v>
      </c>
      <c r="G70" s="96">
        <f aca="true" t="shared" si="2" ref="G70:G80">SUM(F70-E70)</f>
        <v>300</v>
      </c>
    </row>
    <row r="71" spans="1:7" ht="16.5" thickBot="1">
      <c r="A71" s="79" t="s">
        <v>109</v>
      </c>
      <c r="B71" s="91" t="s">
        <v>110</v>
      </c>
      <c r="C71" s="132"/>
      <c r="D71" s="134"/>
      <c r="E71" s="92">
        <v>3200</v>
      </c>
      <c r="F71" s="92">
        <v>3500</v>
      </c>
      <c r="G71" s="96">
        <f t="shared" si="2"/>
        <v>300</v>
      </c>
    </row>
    <row r="72" spans="1:7" ht="16.5" thickBot="1">
      <c r="A72" s="74" t="s">
        <v>111</v>
      </c>
      <c r="B72" s="91" t="s">
        <v>112</v>
      </c>
      <c r="C72" s="89" t="s">
        <v>113</v>
      </c>
      <c r="D72" s="72" t="s">
        <v>401</v>
      </c>
      <c r="E72" s="92">
        <v>350</v>
      </c>
      <c r="F72" s="92">
        <v>380</v>
      </c>
      <c r="G72" s="96">
        <f t="shared" si="2"/>
        <v>30</v>
      </c>
    </row>
    <row r="73" spans="1:7" ht="16.5" thickBot="1">
      <c r="A73" s="74" t="s">
        <v>114</v>
      </c>
      <c r="B73" s="91" t="s">
        <v>115</v>
      </c>
      <c r="C73" s="89" t="s">
        <v>113</v>
      </c>
      <c r="D73" s="72" t="s">
        <v>401</v>
      </c>
      <c r="E73" s="92">
        <v>350</v>
      </c>
      <c r="F73" s="92">
        <v>380</v>
      </c>
      <c r="G73" s="96">
        <f t="shared" si="2"/>
        <v>30</v>
      </c>
    </row>
    <row r="74" spans="1:7" ht="16.5" thickBot="1">
      <c r="A74" s="74" t="s">
        <v>116</v>
      </c>
      <c r="B74" s="91" t="s">
        <v>117</v>
      </c>
      <c r="C74" s="89" t="s">
        <v>113</v>
      </c>
      <c r="D74" s="72" t="s">
        <v>401</v>
      </c>
      <c r="E74" s="92">
        <v>380</v>
      </c>
      <c r="F74" s="92">
        <v>410</v>
      </c>
      <c r="G74" s="96">
        <f t="shared" si="2"/>
        <v>30</v>
      </c>
    </row>
    <row r="75" spans="1:7" ht="26.25" thickBot="1">
      <c r="A75" s="74" t="s">
        <v>118</v>
      </c>
      <c r="B75" s="91" t="s">
        <v>119</v>
      </c>
      <c r="C75" s="89" t="s">
        <v>120</v>
      </c>
      <c r="D75" s="83" t="s">
        <v>412</v>
      </c>
      <c r="E75" s="92">
        <v>550</v>
      </c>
      <c r="F75" s="92">
        <v>610</v>
      </c>
      <c r="G75" s="96">
        <f t="shared" si="2"/>
        <v>60</v>
      </c>
    </row>
    <row r="76" spans="1:7" ht="26.25" thickBot="1">
      <c r="A76" s="74" t="s">
        <v>121</v>
      </c>
      <c r="B76" s="91" t="s">
        <v>122</v>
      </c>
      <c r="C76" s="89" t="s">
        <v>123</v>
      </c>
      <c r="D76" s="83" t="s">
        <v>412</v>
      </c>
      <c r="E76" s="92">
        <v>550</v>
      </c>
      <c r="F76" s="92">
        <v>610</v>
      </c>
      <c r="G76" s="96">
        <f t="shared" si="2"/>
        <v>60</v>
      </c>
    </row>
    <row r="77" spans="1:7" ht="26.25" thickBot="1">
      <c r="A77" s="74" t="s">
        <v>124</v>
      </c>
      <c r="B77" s="91" t="s">
        <v>125</v>
      </c>
      <c r="C77" s="89" t="s">
        <v>126</v>
      </c>
      <c r="D77" s="83" t="s">
        <v>412</v>
      </c>
      <c r="E77" s="92">
        <v>550</v>
      </c>
      <c r="F77" s="92">
        <v>610</v>
      </c>
      <c r="G77" s="96">
        <f t="shared" si="2"/>
        <v>60</v>
      </c>
    </row>
    <row r="78" spans="1:7" ht="26.25" thickBot="1">
      <c r="A78" s="74" t="s">
        <v>127</v>
      </c>
      <c r="B78" s="91" t="s">
        <v>128</v>
      </c>
      <c r="C78" s="89" t="s">
        <v>129</v>
      </c>
      <c r="D78" s="83" t="s">
        <v>412</v>
      </c>
      <c r="E78" s="92">
        <v>600</v>
      </c>
      <c r="F78" s="92">
        <v>660</v>
      </c>
      <c r="G78" s="96">
        <f t="shared" si="2"/>
        <v>60</v>
      </c>
    </row>
    <row r="79" spans="1:7" ht="26.25" thickBot="1">
      <c r="A79" s="74" t="s">
        <v>130</v>
      </c>
      <c r="B79" s="91" t="s">
        <v>131</v>
      </c>
      <c r="C79" s="89" t="s">
        <v>132</v>
      </c>
      <c r="D79" s="83" t="s">
        <v>412</v>
      </c>
      <c r="E79" s="92">
        <v>600</v>
      </c>
      <c r="F79" s="92">
        <v>660</v>
      </c>
      <c r="G79" s="96">
        <f t="shared" si="2"/>
        <v>60</v>
      </c>
    </row>
    <row r="80" spans="1:7" ht="26.25" thickBot="1">
      <c r="A80" s="74" t="s">
        <v>133</v>
      </c>
      <c r="B80" s="91" t="s">
        <v>134</v>
      </c>
      <c r="C80" s="89" t="s">
        <v>135</v>
      </c>
      <c r="D80" s="83" t="s">
        <v>412</v>
      </c>
      <c r="E80" s="92">
        <v>600</v>
      </c>
      <c r="F80" s="92">
        <v>660</v>
      </c>
      <c r="G80" s="96">
        <f t="shared" si="2"/>
        <v>60</v>
      </c>
    </row>
    <row r="81" ht="15.75">
      <c r="E81"/>
    </row>
    <row r="82" ht="15.75">
      <c r="E82"/>
    </row>
    <row r="83" ht="15.75">
      <c r="E83"/>
    </row>
  </sheetData>
  <sheetProtection/>
  <mergeCells count="41">
    <mergeCell ref="C62:C63"/>
    <mergeCell ref="D62:D63"/>
    <mergeCell ref="C70:C71"/>
    <mergeCell ref="D70:D71"/>
    <mergeCell ref="C66:C67"/>
    <mergeCell ref="D66:D67"/>
    <mergeCell ref="C68:C69"/>
    <mergeCell ref="D68:D69"/>
    <mergeCell ref="C64:C65"/>
    <mergeCell ref="D64:D65"/>
    <mergeCell ref="C58:C59"/>
    <mergeCell ref="D58:D59"/>
    <mergeCell ref="C60:C61"/>
    <mergeCell ref="D60:D61"/>
    <mergeCell ref="C35:C36"/>
    <mergeCell ref="C37:C39"/>
    <mergeCell ref="C40:C41"/>
    <mergeCell ref="C42:C44"/>
    <mergeCell ref="C48:C49"/>
    <mergeCell ref="C50:C53"/>
    <mergeCell ref="D50:D53"/>
    <mergeCell ref="C54:C57"/>
    <mergeCell ref="D54:D57"/>
    <mergeCell ref="C15:C16"/>
    <mergeCell ref="C17:C19"/>
    <mergeCell ref="C20:C21"/>
    <mergeCell ref="C22:C24"/>
    <mergeCell ref="C25:C26"/>
    <mergeCell ref="C27:C29"/>
    <mergeCell ref="C30:C31"/>
    <mergeCell ref="C32:C34"/>
    <mergeCell ref="C1:F1"/>
    <mergeCell ref="A3:A4"/>
    <mergeCell ref="B3:B4"/>
    <mergeCell ref="C3:C4"/>
    <mergeCell ref="D3:D4"/>
    <mergeCell ref="E3:F3"/>
    <mergeCell ref="C5:C6"/>
    <mergeCell ref="C7:C9"/>
    <mergeCell ref="C10:C11"/>
    <mergeCell ref="C12:C1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" shapeId="4732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selection activeCell="U16" sqref="U16"/>
    </sheetView>
  </sheetViews>
  <sheetFormatPr defaultColWidth="9.00390625" defaultRowHeight="12.75"/>
  <cols>
    <col min="1" max="1" width="4.375" style="30" customWidth="1"/>
    <col min="2" max="2" width="13.125" style="30" customWidth="1"/>
    <col min="3" max="3" width="56.75390625" style="24" customWidth="1"/>
    <col min="4" max="4" width="14.875" style="24" hidden="1" customWidth="1"/>
    <col min="5" max="5" width="16.375" style="24" hidden="1" customWidth="1"/>
    <col min="6" max="6" width="12.875" style="31" customWidth="1"/>
    <col min="7" max="7" width="10.875" style="24" hidden="1" customWidth="1"/>
    <col min="8" max="8" width="0" style="24" hidden="1" customWidth="1"/>
    <col min="9" max="9" width="12.875" style="32" hidden="1" customWidth="1"/>
    <col min="10" max="10" width="6.375" style="24" hidden="1" customWidth="1"/>
    <col min="11" max="11" width="78.25390625" style="24" hidden="1" customWidth="1"/>
    <col min="12" max="14" width="9.125" style="24" hidden="1" customWidth="1"/>
    <col min="15" max="15" width="11.125" style="24" hidden="1" customWidth="1"/>
    <col min="16" max="18" width="9.125" style="24" hidden="1" customWidth="1"/>
    <col min="19" max="16384" width="9.125" style="24" customWidth="1"/>
  </cols>
  <sheetData>
    <row r="1" spans="10:18" ht="19.5" customHeight="1">
      <c r="J1" s="30"/>
      <c r="O1" s="31"/>
      <c r="R1" s="32"/>
    </row>
    <row r="2" spans="1:18" ht="15" customHeight="1">
      <c r="A2" s="151" t="s">
        <v>380</v>
      </c>
      <c r="B2" s="151"/>
      <c r="C2" s="151"/>
      <c r="D2" s="151"/>
      <c r="E2" s="151"/>
      <c r="F2" s="151"/>
      <c r="G2" s="151"/>
      <c r="H2" s="151"/>
      <c r="I2" s="151"/>
      <c r="J2" s="151" t="s">
        <v>380</v>
      </c>
      <c r="K2" s="151"/>
      <c r="L2" s="151"/>
      <c r="M2" s="151"/>
      <c r="N2" s="151"/>
      <c r="O2" s="151"/>
      <c r="P2" s="151"/>
      <c r="Q2" s="151"/>
      <c r="R2" s="151"/>
    </row>
    <row r="3" spans="1:18" ht="15" customHeight="1">
      <c r="A3" s="152">
        <v>40238</v>
      </c>
      <c r="B3" s="152"/>
      <c r="C3" s="152"/>
      <c r="D3" s="152"/>
      <c r="E3" s="152"/>
      <c r="F3" s="152"/>
      <c r="G3" s="152"/>
      <c r="H3" s="152"/>
      <c r="I3" s="152"/>
      <c r="J3" s="152">
        <v>40238</v>
      </c>
      <c r="K3" s="152"/>
      <c r="L3" s="152"/>
      <c r="M3" s="152"/>
      <c r="N3" s="152"/>
      <c r="O3" s="152"/>
      <c r="P3" s="152"/>
      <c r="Q3" s="152"/>
      <c r="R3" s="152"/>
    </row>
    <row r="4" spans="1:18" s="23" customFormat="1" ht="36" customHeight="1">
      <c r="A4" s="26" t="s">
        <v>233</v>
      </c>
      <c r="B4" s="26"/>
      <c r="C4" s="26" t="s">
        <v>334</v>
      </c>
      <c r="D4" s="26"/>
      <c r="E4" s="37" t="s">
        <v>215</v>
      </c>
      <c r="F4" s="27" t="s">
        <v>388</v>
      </c>
      <c r="G4" s="28" t="s">
        <v>332</v>
      </c>
      <c r="H4" s="28" t="s">
        <v>378</v>
      </c>
      <c r="I4" s="29" t="s">
        <v>236</v>
      </c>
      <c r="J4" s="28" t="s">
        <v>233</v>
      </c>
      <c r="K4" s="28" t="s">
        <v>334</v>
      </c>
      <c r="L4" s="28" t="s">
        <v>383</v>
      </c>
      <c r="M4" s="28" t="s">
        <v>381</v>
      </c>
      <c r="N4" s="28" t="s">
        <v>384</v>
      </c>
      <c r="O4" s="27" t="s">
        <v>388</v>
      </c>
      <c r="P4" s="28" t="s">
        <v>332</v>
      </c>
      <c r="Q4" s="28" t="s">
        <v>378</v>
      </c>
      <c r="R4" s="29" t="s">
        <v>382</v>
      </c>
    </row>
    <row r="5" spans="1:18" s="97" customFormat="1" ht="16.5" customHeight="1">
      <c r="A5" s="104">
        <v>1</v>
      </c>
      <c r="B5" s="105" t="s">
        <v>138</v>
      </c>
      <c r="C5" s="105" t="s">
        <v>139</v>
      </c>
      <c r="D5" s="106">
        <v>83.29</v>
      </c>
      <c r="E5" s="106">
        <f>D5*1.18</f>
        <v>98.2822</v>
      </c>
      <c r="F5" s="101">
        <v>110</v>
      </c>
      <c r="G5" s="25">
        <f>SUM(F5-E5)</f>
        <v>11.717799999999997</v>
      </c>
      <c r="H5" s="34">
        <f>SUM(G5*100/E5)</f>
        <v>11.922606535059245</v>
      </c>
      <c r="I5" s="102">
        <v>130</v>
      </c>
      <c r="J5" s="98"/>
      <c r="K5" s="98"/>
      <c r="L5" s="98"/>
      <c r="M5" s="98"/>
      <c r="N5" s="98"/>
      <c r="O5" s="99"/>
      <c r="P5" s="98"/>
      <c r="Q5" s="98"/>
      <c r="R5" s="100"/>
    </row>
    <row r="6" spans="1:18" ht="15" customHeight="1">
      <c r="A6" s="104">
        <f>A5+1</f>
        <v>2</v>
      </c>
      <c r="B6" s="105" t="s">
        <v>140</v>
      </c>
      <c r="C6" s="105" t="s">
        <v>335</v>
      </c>
      <c r="D6" s="106">
        <v>562.36</v>
      </c>
      <c r="E6" s="106">
        <f aca="true" t="shared" si="0" ref="E6:E51">D6*1.18</f>
        <v>663.5848</v>
      </c>
      <c r="F6" s="35">
        <v>730</v>
      </c>
      <c r="G6" s="25">
        <f aca="true" t="shared" si="1" ref="G6:G51">SUM(F6-E6)</f>
        <v>66.41520000000003</v>
      </c>
      <c r="H6" s="34">
        <f aca="true" t="shared" si="2" ref="H6:H51">SUM(G6*100/E6)</f>
        <v>10.008547513445158</v>
      </c>
      <c r="I6" s="36">
        <v>770</v>
      </c>
      <c r="J6" s="33">
        <v>1</v>
      </c>
      <c r="K6" s="34" t="s">
        <v>335</v>
      </c>
      <c r="L6" s="25">
        <v>538.14</v>
      </c>
      <c r="M6" s="25">
        <f>SUM(L6)*1.18</f>
        <v>635.0052</v>
      </c>
      <c r="N6" s="25">
        <f>SUM(M6*1.045)</f>
        <v>663.5804339999999</v>
      </c>
      <c r="O6" s="35">
        <v>730</v>
      </c>
      <c r="P6" s="25">
        <f aca="true" t="shared" si="3" ref="P6:P27">SUM(O6-N6)</f>
        <v>66.41956600000015</v>
      </c>
      <c r="Q6" s="34">
        <f aca="true" t="shared" si="4" ref="Q6:Q51">SUM(P6*100/O6)</f>
        <v>9.098570684931525</v>
      </c>
      <c r="R6" s="36">
        <v>800</v>
      </c>
    </row>
    <row r="7" spans="1:18" ht="15" customHeight="1">
      <c r="A7" s="104">
        <f aca="true" t="shared" si="5" ref="A7:A51">A6+1</f>
        <v>3</v>
      </c>
      <c r="B7" s="105" t="s">
        <v>141</v>
      </c>
      <c r="C7" s="105" t="s">
        <v>142</v>
      </c>
      <c r="D7" s="106">
        <v>770.47</v>
      </c>
      <c r="E7" s="106">
        <f t="shared" si="0"/>
        <v>909.1546</v>
      </c>
      <c r="F7" s="35">
        <v>1000</v>
      </c>
      <c r="G7" s="25">
        <f t="shared" si="1"/>
        <v>90.84540000000004</v>
      </c>
      <c r="H7" s="34">
        <f t="shared" si="2"/>
        <v>9.992293939886578</v>
      </c>
      <c r="I7" s="36">
        <v>1100</v>
      </c>
      <c r="J7" s="33"/>
      <c r="K7" s="34"/>
      <c r="L7" s="25"/>
      <c r="M7" s="25"/>
      <c r="N7" s="25"/>
      <c r="O7" s="35"/>
      <c r="P7" s="25"/>
      <c r="Q7" s="34"/>
      <c r="R7" s="36"/>
    </row>
    <row r="8" spans="1:18" ht="15" customHeight="1">
      <c r="A8" s="104">
        <f t="shared" si="5"/>
        <v>4</v>
      </c>
      <c r="B8" s="105" t="s">
        <v>143</v>
      </c>
      <c r="C8" s="105" t="s">
        <v>356</v>
      </c>
      <c r="D8" s="106">
        <v>779.32</v>
      </c>
      <c r="E8" s="106">
        <f t="shared" si="0"/>
        <v>919.5976</v>
      </c>
      <c r="F8" s="35">
        <v>1010</v>
      </c>
      <c r="G8" s="25">
        <f t="shared" si="1"/>
        <v>90.40239999999994</v>
      </c>
      <c r="H8" s="34">
        <f t="shared" si="2"/>
        <v>9.830647665892117</v>
      </c>
      <c r="I8" s="36">
        <v>1100</v>
      </c>
      <c r="J8" s="33"/>
      <c r="K8" s="34"/>
      <c r="L8" s="25"/>
      <c r="M8" s="25"/>
      <c r="N8" s="25"/>
      <c r="O8" s="35"/>
      <c r="P8" s="25"/>
      <c r="Q8" s="34"/>
      <c r="R8" s="36"/>
    </row>
    <row r="9" spans="1:18" ht="15" customHeight="1">
      <c r="A9" s="104">
        <f t="shared" si="5"/>
        <v>5</v>
      </c>
      <c r="B9" s="105" t="s">
        <v>144</v>
      </c>
      <c r="C9" s="105" t="s">
        <v>145</v>
      </c>
      <c r="D9" s="106">
        <v>156.66</v>
      </c>
      <c r="E9" s="106">
        <f t="shared" si="0"/>
        <v>184.85879999999997</v>
      </c>
      <c r="F9" s="35">
        <v>205</v>
      </c>
      <c r="G9" s="25">
        <f t="shared" si="1"/>
        <v>20.141200000000026</v>
      </c>
      <c r="H9" s="34">
        <f t="shared" si="2"/>
        <v>10.895451014504058</v>
      </c>
      <c r="I9" s="36">
        <v>225</v>
      </c>
      <c r="J9" s="33">
        <v>5</v>
      </c>
      <c r="K9" s="34" t="s">
        <v>339</v>
      </c>
      <c r="L9" s="25">
        <v>131.36</v>
      </c>
      <c r="M9" s="25">
        <f aca="true" t="shared" si="6" ref="M9:M51">SUM(L9)*1.18</f>
        <v>155.00480000000002</v>
      </c>
      <c r="N9" s="25">
        <f aca="true" t="shared" si="7" ref="N9:N51">SUM(M9*1.045)</f>
        <v>161.980016</v>
      </c>
      <c r="O9" s="35">
        <v>190</v>
      </c>
      <c r="P9" s="25">
        <f t="shared" si="3"/>
        <v>28.019983999999994</v>
      </c>
      <c r="Q9" s="34">
        <f t="shared" si="4"/>
        <v>14.747359999999997</v>
      </c>
      <c r="R9" s="36">
        <v>230</v>
      </c>
    </row>
    <row r="10" spans="1:18" ht="15" customHeight="1">
      <c r="A10" s="104">
        <f t="shared" si="5"/>
        <v>6</v>
      </c>
      <c r="B10" s="105" t="s">
        <v>146</v>
      </c>
      <c r="C10" s="105" t="s">
        <v>147</v>
      </c>
      <c r="D10" s="106">
        <v>841.31</v>
      </c>
      <c r="E10" s="106">
        <f t="shared" si="0"/>
        <v>992.7457999999999</v>
      </c>
      <c r="F10" s="35">
        <v>1100</v>
      </c>
      <c r="G10" s="25">
        <f t="shared" si="1"/>
        <v>107.25420000000008</v>
      </c>
      <c r="H10" s="34">
        <f t="shared" si="2"/>
        <v>10.80379287426853</v>
      </c>
      <c r="I10" s="36">
        <v>1180</v>
      </c>
      <c r="J10" s="33"/>
      <c r="K10" s="34"/>
      <c r="L10" s="25"/>
      <c r="M10" s="25"/>
      <c r="N10" s="25"/>
      <c r="O10" s="35"/>
      <c r="P10" s="25"/>
      <c r="Q10" s="34"/>
      <c r="R10" s="36"/>
    </row>
    <row r="11" spans="1:18" ht="15" customHeight="1">
      <c r="A11" s="104">
        <f t="shared" si="5"/>
        <v>7</v>
      </c>
      <c r="B11" s="105" t="s">
        <v>148</v>
      </c>
      <c r="C11" s="105" t="s">
        <v>372</v>
      </c>
      <c r="D11" s="106">
        <v>677.48</v>
      </c>
      <c r="E11" s="106">
        <f t="shared" si="0"/>
        <v>799.4264</v>
      </c>
      <c r="F11" s="35">
        <v>880</v>
      </c>
      <c r="G11" s="25">
        <f t="shared" si="1"/>
        <v>80.57360000000006</v>
      </c>
      <c r="H11" s="34">
        <f t="shared" si="2"/>
        <v>10.0789265903653</v>
      </c>
      <c r="I11" s="36">
        <v>950</v>
      </c>
      <c r="J11" s="33"/>
      <c r="K11" s="34"/>
      <c r="L11" s="25"/>
      <c r="M11" s="25"/>
      <c r="N11" s="25"/>
      <c r="O11" s="35"/>
      <c r="P11" s="25"/>
      <c r="Q11" s="34"/>
      <c r="R11" s="36"/>
    </row>
    <row r="12" spans="1:18" ht="15" customHeight="1">
      <c r="A12" s="104">
        <f t="shared" si="5"/>
        <v>8</v>
      </c>
      <c r="B12" s="105" t="s">
        <v>149</v>
      </c>
      <c r="C12" s="105" t="s">
        <v>150</v>
      </c>
      <c r="D12" s="106">
        <v>743.89</v>
      </c>
      <c r="E12" s="106">
        <f t="shared" si="0"/>
        <v>877.7901999999999</v>
      </c>
      <c r="F12" s="35">
        <v>970</v>
      </c>
      <c r="G12" s="25">
        <f t="shared" si="1"/>
        <v>92.20980000000009</v>
      </c>
      <c r="H12" s="34">
        <f t="shared" si="2"/>
        <v>10.504765261676434</v>
      </c>
      <c r="I12" s="36">
        <v>1020</v>
      </c>
      <c r="J12" s="33"/>
      <c r="K12" s="34"/>
      <c r="L12" s="25"/>
      <c r="M12" s="25"/>
      <c r="N12" s="25"/>
      <c r="O12" s="35"/>
      <c r="P12" s="25"/>
      <c r="Q12" s="34"/>
      <c r="R12" s="36"/>
    </row>
    <row r="13" spans="1:18" ht="15" customHeight="1">
      <c r="A13" s="104">
        <f t="shared" si="5"/>
        <v>9</v>
      </c>
      <c r="B13" s="105" t="s">
        <v>151</v>
      </c>
      <c r="C13" s="105" t="s">
        <v>353</v>
      </c>
      <c r="D13" s="106">
        <v>743.89</v>
      </c>
      <c r="E13" s="106">
        <f t="shared" si="0"/>
        <v>877.7901999999999</v>
      </c>
      <c r="F13" s="35">
        <v>970</v>
      </c>
      <c r="G13" s="25">
        <f t="shared" si="1"/>
        <v>92.20980000000009</v>
      </c>
      <c r="H13" s="34">
        <f t="shared" si="2"/>
        <v>10.504765261676434</v>
      </c>
      <c r="I13" s="36">
        <v>1020</v>
      </c>
      <c r="J13" s="33"/>
      <c r="K13" s="34"/>
      <c r="L13" s="25"/>
      <c r="M13" s="25"/>
      <c r="N13" s="25"/>
      <c r="O13" s="35"/>
      <c r="P13" s="25"/>
      <c r="Q13" s="34"/>
      <c r="R13" s="36"/>
    </row>
    <row r="14" spans="1:18" ht="15" customHeight="1">
      <c r="A14" s="104">
        <f t="shared" si="5"/>
        <v>10</v>
      </c>
      <c r="B14" s="105" t="s">
        <v>152</v>
      </c>
      <c r="C14" s="105" t="s">
        <v>153</v>
      </c>
      <c r="D14" s="106">
        <v>947.59</v>
      </c>
      <c r="E14" s="106">
        <f t="shared" si="0"/>
        <v>1118.1562</v>
      </c>
      <c r="F14" s="35">
        <v>1240</v>
      </c>
      <c r="G14" s="25">
        <f t="shared" si="1"/>
        <v>121.8438000000001</v>
      </c>
      <c r="H14" s="34">
        <f t="shared" si="2"/>
        <v>10.89684965302702</v>
      </c>
      <c r="I14" s="36">
        <v>1300</v>
      </c>
      <c r="J14" s="33"/>
      <c r="K14" s="34"/>
      <c r="L14" s="25"/>
      <c r="M14" s="25"/>
      <c r="N14" s="25"/>
      <c r="O14" s="35"/>
      <c r="P14" s="25"/>
      <c r="Q14" s="34"/>
      <c r="R14" s="36"/>
    </row>
    <row r="15" spans="1:18" ht="15" customHeight="1">
      <c r="A15" s="104">
        <f t="shared" si="5"/>
        <v>11</v>
      </c>
      <c r="B15" s="105" t="s">
        <v>154</v>
      </c>
      <c r="C15" s="105" t="s">
        <v>155</v>
      </c>
      <c r="D15" s="106">
        <v>681.9</v>
      </c>
      <c r="E15" s="106">
        <f t="shared" si="0"/>
        <v>804.6419999999999</v>
      </c>
      <c r="F15" s="35">
        <v>880</v>
      </c>
      <c r="G15" s="25">
        <f t="shared" si="1"/>
        <v>75.35800000000006</v>
      </c>
      <c r="H15" s="34">
        <f t="shared" si="2"/>
        <v>9.365407224579387</v>
      </c>
      <c r="I15" s="36">
        <v>930</v>
      </c>
      <c r="J15" s="33">
        <v>6</v>
      </c>
      <c r="K15" s="34" t="s">
        <v>340</v>
      </c>
      <c r="L15" s="25">
        <v>98.31</v>
      </c>
      <c r="M15" s="25">
        <f t="shared" si="6"/>
        <v>116.0058</v>
      </c>
      <c r="N15" s="25">
        <f t="shared" si="7"/>
        <v>121.22606099999999</v>
      </c>
      <c r="O15" s="35">
        <v>150</v>
      </c>
      <c r="P15" s="25">
        <f t="shared" si="3"/>
        <v>28.773939000000013</v>
      </c>
      <c r="Q15" s="34">
        <f t="shared" si="4"/>
        <v>19.18262600000001</v>
      </c>
      <c r="R15" s="36">
        <v>190</v>
      </c>
    </row>
    <row r="16" spans="1:18" ht="15" customHeight="1">
      <c r="A16" s="104">
        <f t="shared" si="5"/>
        <v>12</v>
      </c>
      <c r="B16" s="105" t="s">
        <v>156</v>
      </c>
      <c r="C16" s="107" t="s">
        <v>157</v>
      </c>
      <c r="D16" s="106">
        <v>374.27</v>
      </c>
      <c r="E16" s="106">
        <f t="shared" si="0"/>
        <v>441.63859999999994</v>
      </c>
      <c r="F16" s="35">
        <v>490</v>
      </c>
      <c r="G16" s="25">
        <f t="shared" si="1"/>
        <v>48.36140000000006</v>
      </c>
      <c r="H16" s="34">
        <f t="shared" si="2"/>
        <v>10.950446813299395</v>
      </c>
      <c r="I16" s="36">
        <v>530</v>
      </c>
      <c r="J16" s="33">
        <v>7</v>
      </c>
      <c r="K16" s="34" t="s">
        <v>341</v>
      </c>
      <c r="L16" s="25">
        <v>122.88</v>
      </c>
      <c r="M16" s="25">
        <f t="shared" si="6"/>
        <v>144.99839999999998</v>
      </c>
      <c r="N16" s="25">
        <f t="shared" si="7"/>
        <v>151.52332799999996</v>
      </c>
      <c r="O16" s="35">
        <v>180</v>
      </c>
      <c r="P16" s="25">
        <f t="shared" si="3"/>
        <v>28.476672000000036</v>
      </c>
      <c r="Q16" s="34">
        <f t="shared" si="4"/>
        <v>15.820373333333352</v>
      </c>
      <c r="R16" s="36">
        <v>220</v>
      </c>
    </row>
    <row r="17" spans="1:18" ht="15" customHeight="1">
      <c r="A17" s="104">
        <f t="shared" si="5"/>
        <v>13</v>
      </c>
      <c r="B17" s="105" t="s">
        <v>158</v>
      </c>
      <c r="C17" s="105" t="s">
        <v>336</v>
      </c>
      <c r="D17" s="106">
        <v>66.52</v>
      </c>
      <c r="E17" s="106">
        <f t="shared" si="0"/>
        <v>78.49359999999999</v>
      </c>
      <c r="F17" s="35">
        <v>90</v>
      </c>
      <c r="G17" s="25">
        <f t="shared" si="1"/>
        <v>11.506400000000014</v>
      </c>
      <c r="H17" s="34">
        <f t="shared" si="2"/>
        <v>14.65902952597411</v>
      </c>
      <c r="I17" s="36">
        <v>100</v>
      </c>
      <c r="J17" s="33">
        <v>8</v>
      </c>
      <c r="K17" s="34" t="s">
        <v>352</v>
      </c>
      <c r="L17" s="25">
        <v>1779.66</v>
      </c>
      <c r="M17" s="25">
        <f>SUM(L17)*1.18</f>
        <v>2099.9988</v>
      </c>
      <c r="N17" s="25">
        <f t="shared" si="7"/>
        <v>2194.4987459999998</v>
      </c>
      <c r="O17" s="35">
        <v>2360</v>
      </c>
      <c r="P17" s="25">
        <f t="shared" si="3"/>
        <v>165.50125400000024</v>
      </c>
      <c r="Q17" s="34">
        <f t="shared" si="4"/>
        <v>7.0127650000000115</v>
      </c>
      <c r="R17" s="36">
        <v>2550</v>
      </c>
    </row>
    <row r="18" spans="1:18" ht="15" customHeight="1">
      <c r="A18" s="104">
        <f t="shared" si="5"/>
        <v>14</v>
      </c>
      <c r="B18" s="105" t="s">
        <v>159</v>
      </c>
      <c r="C18" s="105" t="s">
        <v>367</v>
      </c>
      <c r="D18" s="106">
        <v>364.86</v>
      </c>
      <c r="E18" s="106">
        <f t="shared" si="0"/>
        <v>430.5348</v>
      </c>
      <c r="F18" s="35">
        <v>460</v>
      </c>
      <c r="G18" s="25">
        <f t="shared" si="1"/>
        <v>29.46519999999998</v>
      </c>
      <c r="H18" s="34">
        <f t="shared" si="2"/>
        <v>6.843860240798184</v>
      </c>
      <c r="I18" s="36">
        <v>500</v>
      </c>
      <c r="J18" s="33">
        <v>9</v>
      </c>
      <c r="K18" s="34" t="s">
        <v>344</v>
      </c>
      <c r="L18" s="25">
        <v>1864.41</v>
      </c>
      <c r="M18" s="25">
        <f t="shared" si="6"/>
        <v>2200.0038</v>
      </c>
      <c r="N18" s="25">
        <f t="shared" si="7"/>
        <v>2299.0039709999996</v>
      </c>
      <c r="O18" s="35">
        <v>2430</v>
      </c>
      <c r="P18" s="25">
        <f t="shared" si="3"/>
        <v>130.99602900000036</v>
      </c>
      <c r="Q18" s="34">
        <f t="shared" si="4"/>
        <v>5.390783086419768</v>
      </c>
      <c r="R18" s="36">
        <v>2600</v>
      </c>
    </row>
    <row r="19" spans="1:18" ht="15" customHeight="1">
      <c r="A19" s="104">
        <f t="shared" si="5"/>
        <v>15</v>
      </c>
      <c r="B19" s="105" t="s">
        <v>160</v>
      </c>
      <c r="C19" s="105" t="s">
        <v>368</v>
      </c>
      <c r="D19" s="106">
        <v>345.38</v>
      </c>
      <c r="E19" s="106">
        <f t="shared" si="0"/>
        <v>407.54839999999996</v>
      </c>
      <c r="F19" s="35">
        <v>440</v>
      </c>
      <c r="G19" s="25">
        <f t="shared" si="1"/>
        <v>32.45160000000004</v>
      </c>
      <c r="H19" s="34">
        <f t="shared" si="2"/>
        <v>7.962637075743653</v>
      </c>
      <c r="I19" s="36">
        <v>470</v>
      </c>
      <c r="J19" s="33">
        <v>10</v>
      </c>
      <c r="K19" s="34" t="s">
        <v>346</v>
      </c>
      <c r="L19" s="25">
        <v>1864.41</v>
      </c>
      <c r="M19" s="25">
        <f t="shared" si="6"/>
        <v>2200.0038</v>
      </c>
      <c r="N19" s="25">
        <f t="shared" si="7"/>
        <v>2299.0039709999996</v>
      </c>
      <c r="O19" s="35">
        <v>2430</v>
      </c>
      <c r="P19" s="25">
        <f t="shared" si="3"/>
        <v>130.99602900000036</v>
      </c>
      <c r="Q19" s="34">
        <f t="shared" si="4"/>
        <v>5.390783086419768</v>
      </c>
      <c r="R19" s="36">
        <v>2600</v>
      </c>
    </row>
    <row r="20" spans="1:18" ht="15" customHeight="1">
      <c r="A20" s="104">
        <f t="shared" si="5"/>
        <v>16</v>
      </c>
      <c r="B20" s="105" t="s">
        <v>161</v>
      </c>
      <c r="C20" s="105" t="s">
        <v>374</v>
      </c>
      <c r="D20" s="106">
        <v>1625.2</v>
      </c>
      <c r="E20" s="106">
        <f t="shared" si="0"/>
        <v>1917.7359999999999</v>
      </c>
      <c r="F20" s="35">
        <v>2100</v>
      </c>
      <c r="G20" s="25">
        <f t="shared" si="1"/>
        <v>182.26400000000012</v>
      </c>
      <c r="H20" s="34">
        <f t="shared" si="2"/>
        <v>9.504123612426326</v>
      </c>
      <c r="I20" s="36">
        <v>2200</v>
      </c>
      <c r="J20" s="33">
        <v>11</v>
      </c>
      <c r="K20" s="34" t="s">
        <v>348</v>
      </c>
      <c r="L20" s="25">
        <v>1864.41</v>
      </c>
      <c r="M20" s="25">
        <f t="shared" si="6"/>
        <v>2200.0038</v>
      </c>
      <c r="N20" s="25">
        <f t="shared" si="7"/>
        <v>2299.0039709999996</v>
      </c>
      <c r="O20" s="35">
        <v>2430</v>
      </c>
      <c r="P20" s="25">
        <f t="shared" si="3"/>
        <v>130.99602900000036</v>
      </c>
      <c r="Q20" s="34">
        <f t="shared" si="4"/>
        <v>5.390783086419768</v>
      </c>
      <c r="R20" s="36">
        <v>2600</v>
      </c>
    </row>
    <row r="21" spans="1:18" ht="15" customHeight="1">
      <c r="A21" s="104">
        <f t="shared" si="5"/>
        <v>17</v>
      </c>
      <c r="B21" s="105" t="s">
        <v>162</v>
      </c>
      <c r="C21" s="105" t="s">
        <v>375</v>
      </c>
      <c r="D21" s="106">
        <v>1668.21</v>
      </c>
      <c r="E21" s="106">
        <f t="shared" si="0"/>
        <v>1968.4877999999999</v>
      </c>
      <c r="F21" s="35">
        <v>2150</v>
      </c>
      <c r="G21" s="25">
        <f t="shared" si="1"/>
        <v>181.51220000000012</v>
      </c>
      <c r="H21" s="34">
        <f t="shared" si="2"/>
        <v>9.220895349211721</v>
      </c>
      <c r="I21" s="36">
        <v>2250</v>
      </c>
      <c r="J21" s="33">
        <v>12</v>
      </c>
      <c r="K21" s="34" t="s">
        <v>349</v>
      </c>
      <c r="L21" s="25">
        <v>1864.41</v>
      </c>
      <c r="M21" s="25">
        <f t="shared" si="6"/>
        <v>2200.0038</v>
      </c>
      <c r="N21" s="25">
        <f t="shared" si="7"/>
        <v>2299.0039709999996</v>
      </c>
      <c r="O21" s="35">
        <v>2430</v>
      </c>
      <c r="P21" s="25">
        <f t="shared" si="3"/>
        <v>130.99602900000036</v>
      </c>
      <c r="Q21" s="34">
        <f t="shared" si="4"/>
        <v>5.390783086419768</v>
      </c>
      <c r="R21" s="36">
        <v>2600</v>
      </c>
    </row>
    <row r="22" spans="1:18" ht="15" customHeight="1">
      <c r="A22" s="104">
        <f t="shared" si="5"/>
        <v>18</v>
      </c>
      <c r="B22" s="105" t="s">
        <v>163</v>
      </c>
      <c r="C22" s="105" t="s">
        <v>337</v>
      </c>
      <c r="D22" s="106">
        <v>274.53</v>
      </c>
      <c r="E22" s="106">
        <f t="shared" si="0"/>
        <v>323.94539999999995</v>
      </c>
      <c r="F22" s="35">
        <v>360</v>
      </c>
      <c r="G22" s="25">
        <f t="shared" si="1"/>
        <v>36.05460000000005</v>
      </c>
      <c r="H22" s="34">
        <f t="shared" si="2"/>
        <v>11.129838546866248</v>
      </c>
      <c r="I22" s="36">
        <v>400</v>
      </c>
      <c r="J22" s="33">
        <v>13</v>
      </c>
      <c r="K22" s="34" t="s">
        <v>350</v>
      </c>
      <c r="L22" s="25">
        <v>1864.41</v>
      </c>
      <c r="M22" s="25">
        <f t="shared" si="6"/>
        <v>2200.0038</v>
      </c>
      <c r="N22" s="25">
        <f t="shared" si="7"/>
        <v>2299.0039709999996</v>
      </c>
      <c r="O22" s="35">
        <v>2430</v>
      </c>
      <c r="P22" s="25">
        <f t="shared" si="3"/>
        <v>130.99602900000036</v>
      </c>
      <c r="Q22" s="34">
        <f t="shared" si="4"/>
        <v>5.390783086419768</v>
      </c>
      <c r="R22" s="36">
        <v>2600</v>
      </c>
    </row>
    <row r="23" spans="1:18" ht="15" customHeight="1">
      <c r="A23" s="104">
        <f t="shared" si="5"/>
        <v>19</v>
      </c>
      <c r="B23" s="105" t="s">
        <v>164</v>
      </c>
      <c r="C23" s="105" t="s">
        <v>365</v>
      </c>
      <c r="D23" s="106">
        <v>797.03</v>
      </c>
      <c r="E23" s="106">
        <f t="shared" si="0"/>
        <v>940.4953999999999</v>
      </c>
      <c r="F23" s="35">
        <v>1040</v>
      </c>
      <c r="G23" s="25">
        <f t="shared" si="1"/>
        <v>99.5046000000001</v>
      </c>
      <c r="H23" s="34">
        <f t="shared" si="2"/>
        <v>10.580019849113574</v>
      </c>
      <c r="I23" s="36">
        <v>1100</v>
      </c>
      <c r="J23" s="33">
        <v>14</v>
      </c>
      <c r="K23" s="34" t="s">
        <v>351</v>
      </c>
      <c r="L23" s="25">
        <v>1864.41</v>
      </c>
      <c r="M23" s="25">
        <f t="shared" si="6"/>
        <v>2200.0038</v>
      </c>
      <c r="N23" s="25">
        <f t="shared" si="7"/>
        <v>2299.0039709999996</v>
      </c>
      <c r="O23" s="35">
        <v>2430</v>
      </c>
      <c r="P23" s="25">
        <f t="shared" si="3"/>
        <v>130.99602900000036</v>
      </c>
      <c r="Q23" s="34">
        <f t="shared" si="4"/>
        <v>5.390783086419768</v>
      </c>
      <c r="R23" s="36">
        <v>2600</v>
      </c>
    </row>
    <row r="24" spans="1:18" ht="15" customHeight="1">
      <c r="A24" s="108">
        <f t="shared" si="5"/>
        <v>20</v>
      </c>
      <c r="B24" s="105" t="s">
        <v>165</v>
      </c>
      <c r="C24" s="105" t="s">
        <v>166</v>
      </c>
      <c r="D24" s="106">
        <v>2642.5</v>
      </c>
      <c r="E24" s="106">
        <f t="shared" si="0"/>
        <v>3118.1499999999996</v>
      </c>
      <c r="F24" s="35">
        <v>3250</v>
      </c>
      <c r="G24" s="25">
        <f t="shared" si="1"/>
        <v>131.85000000000036</v>
      </c>
      <c r="H24" s="34">
        <f t="shared" si="2"/>
        <v>4.228468803617542</v>
      </c>
      <c r="I24" s="36">
        <v>3350</v>
      </c>
      <c r="J24" s="33">
        <v>15</v>
      </c>
      <c r="K24" s="34" t="s">
        <v>347</v>
      </c>
      <c r="L24" s="25">
        <v>1957.63</v>
      </c>
      <c r="M24" s="25">
        <f>SUM(L24)*1.18</f>
        <v>2310.0034</v>
      </c>
      <c r="N24" s="25">
        <f t="shared" si="7"/>
        <v>2413.953553</v>
      </c>
      <c r="O24" s="35">
        <v>2540</v>
      </c>
      <c r="P24" s="25">
        <f t="shared" si="3"/>
        <v>126.04644700000017</v>
      </c>
      <c r="Q24" s="34">
        <f t="shared" si="4"/>
        <v>4.962458543307093</v>
      </c>
      <c r="R24" s="36">
        <v>2650</v>
      </c>
    </row>
    <row r="25" spans="1:18" ht="15" customHeight="1">
      <c r="A25" s="108">
        <f t="shared" si="5"/>
        <v>21</v>
      </c>
      <c r="B25" s="105" t="s">
        <v>167</v>
      </c>
      <c r="C25" s="105" t="s">
        <v>168</v>
      </c>
      <c r="D25" s="106">
        <v>2642.5</v>
      </c>
      <c r="E25" s="106">
        <f t="shared" si="0"/>
        <v>3118.1499999999996</v>
      </c>
      <c r="F25" s="35">
        <v>3250</v>
      </c>
      <c r="G25" s="25">
        <f t="shared" si="1"/>
        <v>131.85000000000036</v>
      </c>
      <c r="H25" s="34">
        <f t="shared" si="2"/>
        <v>4.228468803617542</v>
      </c>
      <c r="I25" s="36">
        <v>3350</v>
      </c>
      <c r="J25" s="33">
        <v>16</v>
      </c>
      <c r="K25" s="34" t="s">
        <v>345</v>
      </c>
      <c r="L25" s="25">
        <v>1957.63</v>
      </c>
      <c r="M25" s="25">
        <f>SUM(L25)*1.18</f>
        <v>2310.0034</v>
      </c>
      <c r="N25" s="25">
        <f t="shared" si="7"/>
        <v>2413.953553</v>
      </c>
      <c r="O25" s="35">
        <v>2540</v>
      </c>
      <c r="P25" s="25">
        <f t="shared" si="3"/>
        <v>126.04644700000017</v>
      </c>
      <c r="Q25" s="34">
        <f t="shared" si="4"/>
        <v>4.962458543307093</v>
      </c>
      <c r="R25" s="36">
        <v>2650</v>
      </c>
    </row>
    <row r="26" spans="1:18" ht="15" customHeight="1">
      <c r="A26" s="108">
        <f t="shared" si="5"/>
        <v>22</v>
      </c>
      <c r="B26" s="105" t="s">
        <v>173</v>
      </c>
      <c r="C26" s="105" t="s">
        <v>174</v>
      </c>
      <c r="D26" s="106">
        <v>2642.5</v>
      </c>
      <c r="E26" s="106">
        <f t="shared" si="0"/>
        <v>3118.1499999999996</v>
      </c>
      <c r="F26" s="35">
        <v>3250</v>
      </c>
      <c r="G26" s="25">
        <f t="shared" si="1"/>
        <v>131.85000000000036</v>
      </c>
      <c r="H26" s="34">
        <f t="shared" si="2"/>
        <v>4.228468803617542</v>
      </c>
      <c r="I26" s="36">
        <v>3350</v>
      </c>
      <c r="J26" s="33">
        <v>17</v>
      </c>
      <c r="K26" s="34" t="s">
        <v>342</v>
      </c>
      <c r="L26" s="25">
        <v>1957.63</v>
      </c>
      <c r="M26" s="25">
        <f>SUM(L26)*1.18</f>
        <v>2310.0034</v>
      </c>
      <c r="N26" s="25">
        <f t="shared" si="7"/>
        <v>2413.953553</v>
      </c>
      <c r="O26" s="35">
        <v>2540</v>
      </c>
      <c r="P26" s="25">
        <f t="shared" si="3"/>
        <v>126.04644700000017</v>
      </c>
      <c r="Q26" s="34">
        <f t="shared" si="4"/>
        <v>4.962458543307093</v>
      </c>
      <c r="R26" s="36">
        <v>2650</v>
      </c>
    </row>
    <row r="27" spans="1:18" ht="15" customHeight="1">
      <c r="A27" s="108">
        <f t="shared" si="5"/>
        <v>23</v>
      </c>
      <c r="B27" s="105" t="s">
        <v>175</v>
      </c>
      <c r="C27" s="105" t="s">
        <v>176</v>
      </c>
      <c r="D27" s="106">
        <v>2642.5</v>
      </c>
      <c r="E27" s="106">
        <f t="shared" si="0"/>
        <v>3118.1499999999996</v>
      </c>
      <c r="F27" s="35">
        <v>3250</v>
      </c>
      <c r="G27" s="25">
        <f t="shared" si="1"/>
        <v>131.85000000000036</v>
      </c>
      <c r="H27" s="34">
        <f t="shared" si="2"/>
        <v>4.228468803617542</v>
      </c>
      <c r="I27" s="36">
        <v>3350</v>
      </c>
      <c r="J27" s="33">
        <v>18</v>
      </c>
      <c r="K27" s="34" t="s">
        <v>343</v>
      </c>
      <c r="L27" s="25">
        <v>1957.63</v>
      </c>
      <c r="M27" s="25">
        <f>SUM(L27)*1.18</f>
        <v>2310.0034</v>
      </c>
      <c r="N27" s="25">
        <f t="shared" si="7"/>
        <v>2413.953553</v>
      </c>
      <c r="O27" s="35">
        <v>2540</v>
      </c>
      <c r="P27" s="25">
        <f t="shared" si="3"/>
        <v>126.04644700000017</v>
      </c>
      <c r="Q27" s="34">
        <f t="shared" si="4"/>
        <v>4.962458543307093</v>
      </c>
      <c r="R27" s="36">
        <v>2650</v>
      </c>
    </row>
    <row r="28" spans="1:18" ht="15" customHeight="1">
      <c r="A28" s="108">
        <f t="shared" si="5"/>
        <v>24</v>
      </c>
      <c r="B28" s="105" t="s">
        <v>177</v>
      </c>
      <c r="C28" s="105" t="s">
        <v>178</v>
      </c>
      <c r="D28" s="106">
        <v>2642.5</v>
      </c>
      <c r="E28" s="106">
        <f t="shared" si="0"/>
        <v>3118.1499999999996</v>
      </c>
      <c r="F28" s="35">
        <v>3250</v>
      </c>
      <c r="G28" s="25">
        <f t="shared" si="1"/>
        <v>131.85000000000036</v>
      </c>
      <c r="H28" s="34">
        <f t="shared" si="2"/>
        <v>4.228468803617542</v>
      </c>
      <c r="I28" s="36">
        <v>3350</v>
      </c>
      <c r="J28" s="33">
        <v>19</v>
      </c>
      <c r="K28" s="34" t="s">
        <v>353</v>
      </c>
      <c r="L28" s="25">
        <v>711.861</v>
      </c>
      <c r="M28" s="25">
        <f t="shared" si="6"/>
        <v>839.9959799999999</v>
      </c>
      <c r="N28" s="25">
        <f t="shared" si="7"/>
        <v>877.7957990999998</v>
      </c>
      <c r="O28" s="35">
        <v>960</v>
      </c>
      <c r="P28" s="25">
        <f aca="true" t="shared" si="8" ref="P28:P51">SUM(O28-N28)</f>
        <v>82.20420090000016</v>
      </c>
      <c r="Q28" s="34">
        <f t="shared" si="4"/>
        <v>8.562937593750016</v>
      </c>
      <c r="R28" s="36">
        <v>1050</v>
      </c>
    </row>
    <row r="29" spans="1:18" ht="15" customHeight="1">
      <c r="A29" s="108">
        <f t="shared" si="5"/>
        <v>25</v>
      </c>
      <c r="B29" s="105" t="s">
        <v>179</v>
      </c>
      <c r="C29" s="105" t="s">
        <v>180</v>
      </c>
      <c r="D29" s="106">
        <v>2642.5</v>
      </c>
      <c r="E29" s="106">
        <f t="shared" si="0"/>
        <v>3118.1499999999996</v>
      </c>
      <c r="F29" s="35">
        <v>3250</v>
      </c>
      <c r="G29" s="25">
        <f t="shared" si="1"/>
        <v>131.85000000000036</v>
      </c>
      <c r="H29" s="34">
        <f t="shared" si="2"/>
        <v>4.228468803617542</v>
      </c>
      <c r="I29" s="36">
        <v>3350</v>
      </c>
      <c r="J29" s="33">
        <v>20</v>
      </c>
      <c r="K29" s="34" t="s">
        <v>354</v>
      </c>
      <c r="L29" s="25">
        <v>711.861</v>
      </c>
      <c r="M29" s="25">
        <f t="shared" si="6"/>
        <v>839.9959799999999</v>
      </c>
      <c r="N29" s="25">
        <f t="shared" si="7"/>
        <v>877.7957990999998</v>
      </c>
      <c r="O29" s="35">
        <v>960</v>
      </c>
      <c r="P29" s="25">
        <f t="shared" si="8"/>
        <v>82.20420090000016</v>
      </c>
      <c r="Q29" s="34">
        <f t="shared" si="4"/>
        <v>8.562937593750016</v>
      </c>
      <c r="R29" s="36">
        <v>1050</v>
      </c>
    </row>
    <row r="30" spans="1:18" ht="15" customHeight="1">
      <c r="A30" s="108">
        <f t="shared" si="5"/>
        <v>26</v>
      </c>
      <c r="B30" s="105" t="s">
        <v>181</v>
      </c>
      <c r="C30" s="105" t="s">
        <v>182</v>
      </c>
      <c r="D30" s="106">
        <v>2642.5</v>
      </c>
      <c r="E30" s="106">
        <f t="shared" si="0"/>
        <v>3118.1499999999996</v>
      </c>
      <c r="F30" s="35">
        <v>3250</v>
      </c>
      <c r="G30" s="25">
        <f t="shared" si="1"/>
        <v>131.85000000000036</v>
      </c>
      <c r="H30" s="34">
        <f t="shared" si="2"/>
        <v>4.228468803617542</v>
      </c>
      <c r="I30" s="36">
        <v>3350</v>
      </c>
      <c r="J30" s="33">
        <v>21</v>
      </c>
      <c r="K30" s="34" t="s">
        <v>355</v>
      </c>
      <c r="L30" s="25">
        <v>347.46</v>
      </c>
      <c r="M30" s="25">
        <f t="shared" si="6"/>
        <v>410.0028</v>
      </c>
      <c r="N30" s="25">
        <f t="shared" si="7"/>
        <v>428.45292599999993</v>
      </c>
      <c r="O30" s="35">
        <v>470</v>
      </c>
      <c r="P30" s="25">
        <f t="shared" si="8"/>
        <v>41.547074000000066</v>
      </c>
      <c r="Q30" s="34">
        <f t="shared" si="4"/>
        <v>8.839802978723418</v>
      </c>
      <c r="R30" s="36">
        <v>530</v>
      </c>
    </row>
    <row r="31" spans="1:18" ht="15" customHeight="1">
      <c r="A31" s="108">
        <f t="shared" si="5"/>
        <v>27</v>
      </c>
      <c r="B31" s="105" t="s">
        <v>183</v>
      </c>
      <c r="C31" s="105" t="s">
        <v>184</v>
      </c>
      <c r="D31" s="106">
        <v>2642.5</v>
      </c>
      <c r="E31" s="106">
        <f t="shared" si="0"/>
        <v>3118.1499999999996</v>
      </c>
      <c r="F31" s="35">
        <v>3250</v>
      </c>
      <c r="G31" s="25">
        <f t="shared" si="1"/>
        <v>131.85000000000036</v>
      </c>
      <c r="H31" s="34">
        <f t="shared" si="2"/>
        <v>4.228468803617542</v>
      </c>
      <c r="I31" s="36">
        <v>3350</v>
      </c>
      <c r="J31" s="33">
        <v>22</v>
      </c>
      <c r="K31" s="34" t="s">
        <v>356</v>
      </c>
      <c r="L31" s="25">
        <v>745.76</v>
      </c>
      <c r="M31" s="25">
        <f t="shared" si="6"/>
        <v>879.9967999999999</v>
      </c>
      <c r="N31" s="25">
        <f t="shared" si="7"/>
        <v>919.5966559999998</v>
      </c>
      <c r="O31" s="35">
        <v>1020</v>
      </c>
      <c r="P31" s="25">
        <f t="shared" si="8"/>
        <v>100.40334400000017</v>
      </c>
      <c r="Q31" s="34">
        <f t="shared" si="4"/>
        <v>9.843465098039234</v>
      </c>
      <c r="R31" s="36">
        <v>1100</v>
      </c>
    </row>
    <row r="32" spans="1:18" ht="15" customHeight="1">
      <c r="A32" s="108">
        <f t="shared" si="5"/>
        <v>28</v>
      </c>
      <c r="B32" s="105" t="s">
        <v>185</v>
      </c>
      <c r="C32" s="105" t="s">
        <v>186</v>
      </c>
      <c r="D32" s="106">
        <v>2642.5</v>
      </c>
      <c r="E32" s="106">
        <f t="shared" si="0"/>
        <v>3118.1499999999996</v>
      </c>
      <c r="F32" s="35">
        <v>3250</v>
      </c>
      <c r="G32" s="25">
        <f t="shared" si="1"/>
        <v>131.85000000000036</v>
      </c>
      <c r="H32" s="34">
        <f t="shared" si="2"/>
        <v>4.228468803617542</v>
      </c>
      <c r="I32" s="36">
        <v>3350</v>
      </c>
      <c r="J32" s="33">
        <v>23</v>
      </c>
      <c r="K32" s="34" t="s">
        <v>357</v>
      </c>
      <c r="L32" s="25">
        <v>1533.9</v>
      </c>
      <c r="M32" s="25">
        <f t="shared" si="6"/>
        <v>1810.002</v>
      </c>
      <c r="N32" s="25">
        <f t="shared" si="7"/>
        <v>1891.4520899999998</v>
      </c>
      <c r="O32" s="35">
        <v>2050</v>
      </c>
      <c r="P32" s="25">
        <f t="shared" si="8"/>
        <v>158.54791000000023</v>
      </c>
      <c r="Q32" s="34">
        <f t="shared" si="4"/>
        <v>7.7340443902439135</v>
      </c>
      <c r="R32" s="36">
        <v>2250</v>
      </c>
    </row>
    <row r="33" spans="1:18" ht="15" customHeight="1">
      <c r="A33" s="108">
        <f t="shared" si="5"/>
        <v>29</v>
      </c>
      <c r="B33" s="105" t="s">
        <v>187</v>
      </c>
      <c r="C33" s="105" t="s">
        <v>188</v>
      </c>
      <c r="D33" s="106">
        <v>2642.5</v>
      </c>
      <c r="E33" s="106">
        <f t="shared" si="0"/>
        <v>3118.1499999999996</v>
      </c>
      <c r="F33" s="35">
        <v>3250</v>
      </c>
      <c r="G33" s="25">
        <f t="shared" si="1"/>
        <v>131.85000000000036</v>
      </c>
      <c r="H33" s="34">
        <f t="shared" si="2"/>
        <v>4.228468803617542</v>
      </c>
      <c r="I33" s="36">
        <v>3350</v>
      </c>
      <c r="J33" s="33">
        <v>24</v>
      </c>
      <c r="K33" s="34" t="s">
        <v>358</v>
      </c>
      <c r="L33" s="25">
        <v>605.93</v>
      </c>
      <c r="M33" s="25">
        <f t="shared" si="6"/>
        <v>714.9973999999999</v>
      </c>
      <c r="N33" s="25">
        <f t="shared" si="7"/>
        <v>747.1722829999998</v>
      </c>
      <c r="O33" s="35">
        <v>830</v>
      </c>
      <c r="P33" s="25">
        <f t="shared" si="8"/>
        <v>82.82771700000023</v>
      </c>
      <c r="Q33" s="34">
        <f t="shared" si="4"/>
        <v>9.97924301204822</v>
      </c>
      <c r="R33" s="36">
        <v>900</v>
      </c>
    </row>
    <row r="34" spans="1:18" ht="15" customHeight="1">
      <c r="A34" s="108">
        <f t="shared" si="5"/>
        <v>30</v>
      </c>
      <c r="B34" s="105" t="s">
        <v>189</v>
      </c>
      <c r="C34" s="105" t="s">
        <v>190</v>
      </c>
      <c r="D34" s="106">
        <v>2642.5</v>
      </c>
      <c r="E34" s="106">
        <f t="shared" si="0"/>
        <v>3118.1499999999996</v>
      </c>
      <c r="F34" s="35">
        <v>3250</v>
      </c>
      <c r="G34" s="25">
        <f t="shared" si="1"/>
        <v>131.85000000000036</v>
      </c>
      <c r="H34" s="34">
        <f t="shared" si="2"/>
        <v>4.228468803617542</v>
      </c>
      <c r="I34" s="36">
        <v>3350</v>
      </c>
      <c r="J34" s="33">
        <v>25</v>
      </c>
      <c r="K34" s="34" t="s">
        <v>359</v>
      </c>
      <c r="L34" s="25">
        <v>618.64</v>
      </c>
      <c r="M34" s="25">
        <f t="shared" si="6"/>
        <v>729.9952</v>
      </c>
      <c r="N34" s="25">
        <f t="shared" si="7"/>
        <v>762.844984</v>
      </c>
      <c r="O34" s="35">
        <v>850</v>
      </c>
      <c r="P34" s="25">
        <f t="shared" si="8"/>
        <v>87.15501600000005</v>
      </c>
      <c r="Q34" s="34">
        <f t="shared" si="4"/>
        <v>10.253531294117654</v>
      </c>
      <c r="R34" s="36">
        <v>920</v>
      </c>
    </row>
    <row r="35" spans="1:18" ht="15" customHeight="1">
      <c r="A35" s="104">
        <f t="shared" si="5"/>
        <v>31</v>
      </c>
      <c r="B35" s="105" t="s">
        <v>191</v>
      </c>
      <c r="C35" s="105" t="s">
        <v>357</v>
      </c>
      <c r="D35" s="106">
        <v>1602.93</v>
      </c>
      <c r="E35" s="106">
        <f t="shared" si="0"/>
        <v>1891.4574</v>
      </c>
      <c r="F35" s="35">
        <v>2050</v>
      </c>
      <c r="G35" s="25">
        <f t="shared" si="1"/>
        <v>158.5426</v>
      </c>
      <c r="H35" s="34">
        <f t="shared" si="2"/>
        <v>8.382033875042598</v>
      </c>
      <c r="I35" s="36">
        <v>2150</v>
      </c>
      <c r="J35" s="33">
        <v>26</v>
      </c>
      <c r="K35" s="34" t="s">
        <v>360</v>
      </c>
      <c r="L35" s="25">
        <v>618.64</v>
      </c>
      <c r="M35" s="25">
        <f t="shared" si="6"/>
        <v>729.9952</v>
      </c>
      <c r="N35" s="25">
        <f t="shared" si="7"/>
        <v>762.844984</v>
      </c>
      <c r="O35" s="35">
        <v>850</v>
      </c>
      <c r="P35" s="25">
        <f t="shared" si="8"/>
        <v>87.15501600000005</v>
      </c>
      <c r="Q35" s="34">
        <f t="shared" si="4"/>
        <v>10.253531294117654</v>
      </c>
      <c r="R35" s="36">
        <v>900</v>
      </c>
    </row>
    <row r="36" spans="1:18" ht="15" customHeight="1">
      <c r="A36" s="104">
        <f t="shared" si="5"/>
        <v>32</v>
      </c>
      <c r="B36" s="105" t="s">
        <v>192</v>
      </c>
      <c r="C36" s="105" t="s">
        <v>361</v>
      </c>
      <c r="D36" s="106">
        <v>1602.93</v>
      </c>
      <c r="E36" s="106">
        <f t="shared" si="0"/>
        <v>1891.4574</v>
      </c>
      <c r="F36" s="35">
        <v>2050</v>
      </c>
      <c r="G36" s="25">
        <f t="shared" si="1"/>
        <v>158.5426</v>
      </c>
      <c r="H36" s="34">
        <f t="shared" si="2"/>
        <v>8.382033875042598</v>
      </c>
      <c r="I36" s="36">
        <v>2150</v>
      </c>
      <c r="J36" s="33">
        <v>27</v>
      </c>
      <c r="K36" s="34" t="s">
        <v>361</v>
      </c>
      <c r="L36" s="25">
        <v>1533.9</v>
      </c>
      <c r="M36" s="25">
        <f t="shared" si="6"/>
        <v>1810.002</v>
      </c>
      <c r="N36" s="25">
        <f t="shared" si="7"/>
        <v>1891.4520899999998</v>
      </c>
      <c r="O36" s="35">
        <v>2050</v>
      </c>
      <c r="P36" s="25">
        <f t="shared" si="8"/>
        <v>158.54791000000023</v>
      </c>
      <c r="Q36" s="34">
        <f t="shared" si="4"/>
        <v>7.7340443902439135</v>
      </c>
      <c r="R36" s="36">
        <v>2200</v>
      </c>
    </row>
    <row r="37" spans="1:18" ht="15" customHeight="1">
      <c r="A37" s="104">
        <f t="shared" si="5"/>
        <v>33</v>
      </c>
      <c r="B37" s="105" t="s">
        <v>193</v>
      </c>
      <c r="C37" s="105" t="s">
        <v>359</v>
      </c>
      <c r="D37" s="106">
        <v>675.57</v>
      </c>
      <c r="E37" s="106">
        <f t="shared" si="0"/>
        <v>797.1726</v>
      </c>
      <c r="F37" s="35">
        <v>890</v>
      </c>
      <c r="G37" s="25">
        <f t="shared" si="1"/>
        <v>92.82740000000001</v>
      </c>
      <c r="H37" s="34">
        <f t="shared" si="2"/>
        <v>11.644579856357334</v>
      </c>
      <c r="I37" s="36">
        <v>950</v>
      </c>
      <c r="J37" s="33">
        <v>28</v>
      </c>
      <c r="K37" s="34" t="s">
        <v>362</v>
      </c>
      <c r="L37" s="25">
        <v>105.93</v>
      </c>
      <c r="M37" s="25">
        <f t="shared" si="6"/>
        <v>124.9974</v>
      </c>
      <c r="N37" s="25">
        <f t="shared" si="7"/>
        <v>130.62228299999998</v>
      </c>
      <c r="O37" s="35">
        <v>160</v>
      </c>
      <c r="P37" s="25">
        <f t="shared" si="8"/>
        <v>29.37771700000002</v>
      </c>
      <c r="Q37" s="34">
        <f t="shared" si="4"/>
        <v>18.36107312500001</v>
      </c>
      <c r="R37" s="36">
        <v>200</v>
      </c>
    </row>
    <row r="38" spans="1:18" ht="15" customHeight="1">
      <c r="A38" s="104">
        <f t="shared" si="5"/>
        <v>34</v>
      </c>
      <c r="B38" s="105" t="s">
        <v>194</v>
      </c>
      <c r="C38" s="105" t="s">
        <v>360</v>
      </c>
      <c r="D38" s="106">
        <v>675.57</v>
      </c>
      <c r="E38" s="106">
        <f t="shared" si="0"/>
        <v>797.1726</v>
      </c>
      <c r="F38" s="35">
        <v>890</v>
      </c>
      <c r="G38" s="25">
        <f t="shared" si="1"/>
        <v>92.82740000000001</v>
      </c>
      <c r="H38" s="34">
        <f t="shared" si="2"/>
        <v>11.644579856357334</v>
      </c>
      <c r="I38" s="36">
        <v>950</v>
      </c>
      <c r="J38" s="33">
        <v>29</v>
      </c>
      <c r="K38" s="34" t="s">
        <v>363</v>
      </c>
      <c r="L38" s="25">
        <v>631.36</v>
      </c>
      <c r="M38" s="25">
        <f t="shared" si="6"/>
        <v>745.0047999999999</v>
      </c>
      <c r="N38" s="25">
        <f t="shared" si="7"/>
        <v>778.5300159999999</v>
      </c>
      <c r="O38" s="35">
        <v>850</v>
      </c>
      <c r="P38" s="25">
        <f t="shared" si="8"/>
        <v>71.46998400000007</v>
      </c>
      <c r="Q38" s="34">
        <f t="shared" si="4"/>
        <v>8.408233411764714</v>
      </c>
      <c r="R38" s="36">
        <v>1000</v>
      </c>
    </row>
    <row r="39" spans="1:18" ht="15" customHeight="1">
      <c r="A39" s="104">
        <f t="shared" si="5"/>
        <v>35</v>
      </c>
      <c r="B39" s="105" t="s">
        <v>195</v>
      </c>
      <c r="C39" s="105" t="s">
        <v>358</v>
      </c>
      <c r="D39" s="106">
        <v>661.69</v>
      </c>
      <c r="E39" s="106">
        <f t="shared" si="0"/>
        <v>780.7942</v>
      </c>
      <c r="F39" s="35">
        <v>870</v>
      </c>
      <c r="G39" s="25">
        <f t="shared" si="1"/>
        <v>89.20579999999995</v>
      </c>
      <c r="H39" s="34">
        <f t="shared" si="2"/>
        <v>11.425008023881317</v>
      </c>
      <c r="I39" s="36">
        <v>920</v>
      </c>
      <c r="J39" s="33">
        <v>30</v>
      </c>
      <c r="K39" s="34" t="s">
        <v>364</v>
      </c>
      <c r="L39" s="25">
        <v>115.25</v>
      </c>
      <c r="M39" s="25">
        <f t="shared" si="6"/>
        <v>135.995</v>
      </c>
      <c r="N39" s="25">
        <f t="shared" si="7"/>
        <v>142.114775</v>
      </c>
      <c r="O39" s="35">
        <v>175</v>
      </c>
      <c r="P39" s="25">
        <f t="shared" si="8"/>
        <v>32.88522499999999</v>
      </c>
      <c r="Q39" s="34">
        <f t="shared" si="4"/>
        <v>18.791557142857137</v>
      </c>
      <c r="R39" s="36">
        <v>220</v>
      </c>
    </row>
    <row r="40" spans="1:18" ht="15" customHeight="1">
      <c r="A40" s="104">
        <f t="shared" si="5"/>
        <v>36</v>
      </c>
      <c r="B40" s="105" t="s">
        <v>196</v>
      </c>
      <c r="C40" s="105" t="s">
        <v>363</v>
      </c>
      <c r="D40" s="106">
        <v>689.46</v>
      </c>
      <c r="E40" s="106">
        <f t="shared" si="0"/>
        <v>813.5628</v>
      </c>
      <c r="F40" s="35">
        <v>910</v>
      </c>
      <c r="G40" s="25">
        <f t="shared" si="1"/>
        <v>96.43719999999996</v>
      </c>
      <c r="H40" s="34">
        <f t="shared" si="2"/>
        <v>11.853688492148358</v>
      </c>
      <c r="I40" s="36">
        <v>950</v>
      </c>
      <c r="J40" s="33">
        <v>31</v>
      </c>
      <c r="K40" s="34" t="s">
        <v>365</v>
      </c>
      <c r="L40" s="25">
        <v>762.71</v>
      </c>
      <c r="M40" s="25">
        <f t="shared" si="6"/>
        <v>899.9978</v>
      </c>
      <c r="N40" s="25">
        <f t="shared" si="7"/>
        <v>940.4977009999999</v>
      </c>
      <c r="O40" s="35">
        <v>1050</v>
      </c>
      <c r="P40" s="25">
        <f t="shared" si="8"/>
        <v>109.50229900000011</v>
      </c>
      <c r="Q40" s="34">
        <f t="shared" si="4"/>
        <v>10.42879038095239</v>
      </c>
      <c r="R40" s="36">
        <v>1200</v>
      </c>
    </row>
    <row r="41" spans="1:18" ht="15" customHeight="1">
      <c r="A41" s="104">
        <f t="shared" si="5"/>
        <v>37</v>
      </c>
      <c r="B41" s="105" t="s">
        <v>197</v>
      </c>
      <c r="C41" s="105" t="s">
        <v>198</v>
      </c>
      <c r="D41" s="106">
        <v>138.15</v>
      </c>
      <c r="E41" s="106">
        <f t="shared" si="0"/>
        <v>163.017</v>
      </c>
      <c r="F41" s="35">
        <v>185</v>
      </c>
      <c r="G41" s="25">
        <f t="shared" si="1"/>
        <v>21.983000000000004</v>
      </c>
      <c r="H41" s="34">
        <f t="shared" si="2"/>
        <v>13.485096646362038</v>
      </c>
      <c r="I41" s="36">
        <v>210</v>
      </c>
      <c r="J41" s="33">
        <v>32</v>
      </c>
      <c r="K41" s="34" t="s">
        <v>366</v>
      </c>
      <c r="L41" s="25">
        <v>652.54</v>
      </c>
      <c r="M41" s="25">
        <f t="shared" si="6"/>
        <v>769.9971999999999</v>
      </c>
      <c r="N41" s="25">
        <f t="shared" si="7"/>
        <v>804.6470739999999</v>
      </c>
      <c r="O41" s="35">
        <v>880</v>
      </c>
      <c r="P41" s="25">
        <f t="shared" si="8"/>
        <v>75.35292600000014</v>
      </c>
      <c r="Q41" s="34">
        <f t="shared" si="4"/>
        <v>8.562832500000015</v>
      </c>
      <c r="R41" s="36">
        <v>950</v>
      </c>
    </row>
    <row r="42" spans="1:18" ht="15" customHeight="1">
      <c r="A42" s="104">
        <f t="shared" si="5"/>
        <v>38</v>
      </c>
      <c r="B42" s="105" t="s">
        <v>199</v>
      </c>
      <c r="C42" s="105" t="s">
        <v>340</v>
      </c>
      <c r="D42" s="106">
        <v>102.73</v>
      </c>
      <c r="E42" s="106">
        <f t="shared" si="0"/>
        <v>121.2214</v>
      </c>
      <c r="F42" s="35">
        <v>150</v>
      </c>
      <c r="G42" s="25">
        <f t="shared" si="1"/>
        <v>28.778599999999997</v>
      </c>
      <c r="H42" s="34">
        <f t="shared" si="2"/>
        <v>23.740527662607423</v>
      </c>
      <c r="I42" s="36">
        <v>170</v>
      </c>
      <c r="J42" s="33">
        <v>33</v>
      </c>
      <c r="K42" s="34" t="s">
        <v>367</v>
      </c>
      <c r="L42" s="25">
        <v>349.15</v>
      </c>
      <c r="M42" s="25">
        <f t="shared" si="6"/>
        <v>411.99699999999996</v>
      </c>
      <c r="N42" s="25">
        <f t="shared" si="7"/>
        <v>430.5368649999999</v>
      </c>
      <c r="O42" s="35">
        <v>460</v>
      </c>
      <c r="P42" s="25">
        <f t="shared" si="8"/>
        <v>29.46313500000008</v>
      </c>
      <c r="Q42" s="34">
        <f t="shared" si="4"/>
        <v>6.405029347826104</v>
      </c>
      <c r="R42" s="36">
        <v>550</v>
      </c>
    </row>
    <row r="43" spans="1:18" ht="15" customHeight="1">
      <c r="A43" s="104">
        <f t="shared" si="5"/>
        <v>39</v>
      </c>
      <c r="B43" s="105" t="s">
        <v>200</v>
      </c>
      <c r="C43" s="105" t="s">
        <v>201</v>
      </c>
      <c r="D43" s="106">
        <v>161.18</v>
      </c>
      <c r="E43" s="106">
        <f t="shared" si="0"/>
        <v>190.1924</v>
      </c>
      <c r="F43" s="35">
        <v>210</v>
      </c>
      <c r="G43" s="25">
        <f t="shared" si="1"/>
        <v>19.807600000000008</v>
      </c>
      <c r="H43" s="34">
        <f t="shared" si="2"/>
        <v>10.414506573343628</v>
      </c>
      <c r="I43" s="36">
        <v>230</v>
      </c>
      <c r="J43" s="33">
        <v>34</v>
      </c>
      <c r="K43" s="34" t="s">
        <v>368</v>
      </c>
      <c r="L43" s="25">
        <v>330.51</v>
      </c>
      <c r="M43" s="25">
        <f t="shared" si="6"/>
        <v>390.00179999999995</v>
      </c>
      <c r="N43" s="25">
        <f t="shared" si="7"/>
        <v>407.5518809999999</v>
      </c>
      <c r="O43" s="35">
        <v>460</v>
      </c>
      <c r="P43" s="25">
        <f t="shared" si="8"/>
        <v>52.44811900000008</v>
      </c>
      <c r="Q43" s="34">
        <f t="shared" si="4"/>
        <v>11.401765000000017</v>
      </c>
      <c r="R43" s="36">
        <v>530</v>
      </c>
    </row>
    <row r="44" spans="1:18" ht="15.75" customHeight="1">
      <c r="A44" s="104">
        <f t="shared" si="5"/>
        <v>40</v>
      </c>
      <c r="B44" s="105" t="s">
        <v>202</v>
      </c>
      <c r="C44" s="107" t="s">
        <v>216</v>
      </c>
      <c r="D44" s="106">
        <v>128.41</v>
      </c>
      <c r="E44" s="106">
        <f t="shared" si="0"/>
        <v>151.5238</v>
      </c>
      <c r="F44" s="35">
        <v>170</v>
      </c>
      <c r="G44" s="25">
        <f t="shared" si="1"/>
        <v>18.476200000000006</v>
      </c>
      <c r="H44" s="34">
        <f t="shared" si="2"/>
        <v>12.19359598954092</v>
      </c>
      <c r="I44" s="36">
        <v>190</v>
      </c>
      <c r="J44" s="33">
        <v>35</v>
      </c>
      <c r="K44" s="34" t="s">
        <v>369</v>
      </c>
      <c r="L44" s="25">
        <v>805.081</v>
      </c>
      <c r="M44" s="25">
        <f t="shared" si="6"/>
        <v>949.99558</v>
      </c>
      <c r="N44" s="25">
        <f t="shared" si="7"/>
        <v>992.7453810999999</v>
      </c>
      <c r="O44" s="35">
        <v>1080</v>
      </c>
      <c r="P44" s="25">
        <f t="shared" si="8"/>
        <v>87.25461890000008</v>
      </c>
      <c r="Q44" s="34">
        <f t="shared" si="4"/>
        <v>8.079131379629636</v>
      </c>
      <c r="R44" s="36">
        <v>1200</v>
      </c>
    </row>
    <row r="45" spans="1:18" ht="15" customHeight="1">
      <c r="A45" s="104">
        <f t="shared" si="5"/>
        <v>41</v>
      </c>
      <c r="B45" s="105" t="s">
        <v>203</v>
      </c>
      <c r="C45" s="105" t="s">
        <v>362</v>
      </c>
      <c r="D45" s="106">
        <v>110.7</v>
      </c>
      <c r="E45" s="106">
        <f t="shared" si="0"/>
        <v>130.626</v>
      </c>
      <c r="F45" s="35">
        <v>150</v>
      </c>
      <c r="G45" s="25">
        <f t="shared" si="1"/>
        <v>19.373999999999995</v>
      </c>
      <c r="H45" s="34">
        <f t="shared" si="2"/>
        <v>14.83165679114418</v>
      </c>
      <c r="I45" s="36">
        <v>170</v>
      </c>
      <c r="J45" s="33">
        <v>36</v>
      </c>
      <c r="K45" s="34" t="s">
        <v>370</v>
      </c>
      <c r="L45" s="25">
        <v>327.97</v>
      </c>
      <c r="M45" s="25">
        <f t="shared" si="6"/>
        <v>387.00460000000004</v>
      </c>
      <c r="N45" s="25">
        <f t="shared" si="7"/>
        <v>404.419807</v>
      </c>
      <c r="O45" s="35">
        <v>470</v>
      </c>
      <c r="P45" s="25">
        <f t="shared" si="8"/>
        <v>65.58019300000001</v>
      </c>
      <c r="Q45" s="34">
        <f t="shared" si="4"/>
        <v>13.95323255319149</v>
      </c>
      <c r="R45" s="36">
        <v>500</v>
      </c>
    </row>
    <row r="46" spans="1:18" ht="15" customHeight="1">
      <c r="A46" s="104">
        <f t="shared" si="5"/>
        <v>42</v>
      </c>
      <c r="B46" s="105" t="s">
        <v>204</v>
      </c>
      <c r="C46" s="105" t="s">
        <v>205</v>
      </c>
      <c r="D46" s="106">
        <v>120.44</v>
      </c>
      <c r="E46" s="106">
        <f t="shared" si="0"/>
        <v>142.11919999999998</v>
      </c>
      <c r="F46" s="35">
        <v>160</v>
      </c>
      <c r="G46" s="25">
        <f t="shared" si="1"/>
        <v>17.880800000000022</v>
      </c>
      <c r="H46" s="34">
        <f t="shared" si="2"/>
        <v>12.581551261194845</v>
      </c>
      <c r="I46" s="36">
        <v>180</v>
      </c>
      <c r="J46" s="33">
        <v>37</v>
      </c>
      <c r="K46" s="34" t="s">
        <v>371</v>
      </c>
      <c r="L46" s="25">
        <v>76.27</v>
      </c>
      <c r="M46" s="25">
        <f t="shared" si="6"/>
        <v>89.9986</v>
      </c>
      <c r="N46" s="25">
        <f t="shared" si="7"/>
        <v>94.048537</v>
      </c>
      <c r="O46" s="35">
        <v>120</v>
      </c>
      <c r="P46" s="25">
        <f t="shared" si="8"/>
        <v>25.951463000000004</v>
      </c>
      <c r="Q46" s="34">
        <f t="shared" si="4"/>
        <v>21.62621916666667</v>
      </c>
      <c r="R46" s="36">
        <v>180</v>
      </c>
    </row>
    <row r="47" spans="1:18" ht="15" customHeight="1">
      <c r="A47" s="104">
        <f t="shared" si="5"/>
        <v>43</v>
      </c>
      <c r="B47" s="105" t="s">
        <v>206</v>
      </c>
      <c r="C47" s="105" t="s">
        <v>355</v>
      </c>
      <c r="D47" s="106">
        <v>363.1</v>
      </c>
      <c r="E47" s="106">
        <f t="shared" si="0"/>
        <v>428.458</v>
      </c>
      <c r="F47" s="35">
        <v>470</v>
      </c>
      <c r="G47" s="25">
        <f t="shared" si="1"/>
        <v>41.54199999999997</v>
      </c>
      <c r="H47" s="34">
        <f t="shared" si="2"/>
        <v>9.69569946179088</v>
      </c>
      <c r="I47" s="36">
        <v>500</v>
      </c>
      <c r="J47" s="33">
        <v>38</v>
      </c>
      <c r="K47" s="34" t="s">
        <v>372</v>
      </c>
      <c r="L47" s="25">
        <v>648.31</v>
      </c>
      <c r="M47" s="25">
        <f t="shared" si="6"/>
        <v>765.0057999999999</v>
      </c>
      <c r="N47" s="25">
        <f t="shared" si="7"/>
        <v>799.4310609999999</v>
      </c>
      <c r="O47" s="35">
        <v>880</v>
      </c>
      <c r="P47" s="25">
        <f t="shared" si="8"/>
        <v>80.56893900000011</v>
      </c>
      <c r="Q47" s="34">
        <f t="shared" si="4"/>
        <v>9.155561250000014</v>
      </c>
      <c r="R47" s="36">
        <v>870</v>
      </c>
    </row>
    <row r="48" spans="1:18" ht="15" customHeight="1">
      <c r="A48" s="104">
        <f t="shared" si="5"/>
        <v>44</v>
      </c>
      <c r="B48" s="105" t="s">
        <v>207</v>
      </c>
      <c r="C48" s="105" t="s">
        <v>208</v>
      </c>
      <c r="D48" s="106">
        <v>1725</v>
      </c>
      <c r="E48" s="106">
        <f t="shared" si="0"/>
        <v>2035.5</v>
      </c>
      <c r="F48" s="35">
        <v>2200</v>
      </c>
      <c r="G48" s="25">
        <f t="shared" si="1"/>
        <v>164.5</v>
      </c>
      <c r="H48" s="34">
        <f t="shared" si="2"/>
        <v>8.081552444116925</v>
      </c>
      <c r="I48" s="36">
        <v>2300</v>
      </c>
      <c r="J48" s="33">
        <v>39</v>
      </c>
      <c r="K48" s="34" t="s">
        <v>373</v>
      </c>
      <c r="L48" s="25">
        <v>906.78</v>
      </c>
      <c r="M48" s="25">
        <f t="shared" si="6"/>
        <v>1070.0004</v>
      </c>
      <c r="N48" s="25">
        <f t="shared" si="7"/>
        <v>1118.1504179999997</v>
      </c>
      <c r="O48" s="35">
        <v>1250</v>
      </c>
      <c r="P48" s="25">
        <f t="shared" si="8"/>
        <v>131.84958200000028</v>
      </c>
      <c r="Q48" s="34">
        <f t="shared" si="4"/>
        <v>10.547966560000022</v>
      </c>
      <c r="R48" s="36">
        <v>1400</v>
      </c>
    </row>
    <row r="49" spans="1:18" ht="15" customHeight="1">
      <c r="A49" s="104">
        <f t="shared" si="5"/>
        <v>45</v>
      </c>
      <c r="B49" s="105" t="s">
        <v>209</v>
      </c>
      <c r="C49" s="105" t="s">
        <v>210</v>
      </c>
      <c r="D49" s="106">
        <v>179</v>
      </c>
      <c r="E49" s="106">
        <f t="shared" si="0"/>
        <v>211.22</v>
      </c>
      <c r="F49" s="35">
        <v>240</v>
      </c>
      <c r="G49" s="25">
        <f t="shared" si="1"/>
        <v>28.78</v>
      </c>
      <c r="H49" s="34">
        <f t="shared" si="2"/>
        <v>13.625603636019317</v>
      </c>
      <c r="I49" s="36">
        <v>270</v>
      </c>
      <c r="J49" s="33">
        <v>40</v>
      </c>
      <c r="K49" s="34" t="s">
        <v>374</v>
      </c>
      <c r="L49" s="25">
        <v>1525.42</v>
      </c>
      <c r="M49" s="25">
        <f t="shared" si="6"/>
        <v>1799.9956</v>
      </c>
      <c r="N49" s="25">
        <f t="shared" si="7"/>
        <v>1880.9954019999998</v>
      </c>
      <c r="O49" s="35">
        <v>2100</v>
      </c>
      <c r="P49" s="25">
        <f t="shared" si="8"/>
        <v>219.00459800000021</v>
      </c>
      <c r="Q49" s="34">
        <f t="shared" si="4"/>
        <v>10.42879038095239</v>
      </c>
      <c r="R49" s="36">
        <v>2250</v>
      </c>
    </row>
    <row r="50" spans="1:18" ht="15" customHeight="1">
      <c r="A50" s="104">
        <f t="shared" si="5"/>
        <v>46</v>
      </c>
      <c r="B50" s="105" t="s">
        <v>211</v>
      </c>
      <c r="C50" s="105" t="s">
        <v>212</v>
      </c>
      <c r="D50" s="106">
        <v>2485</v>
      </c>
      <c r="E50" s="106">
        <f t="shared" si="0"/>
        <v>2932.2999999999997</v>
      </c>
      <c r="F50" s="35">
        <v>3200</v>
      </c>
      <c r="G50" s="25">
        <f t="shared" si="1"/>
        <v>267.7000000000003</v>
      </c>
      <c r="H50" s="34">
        <f t="shared" si="2"/>
        <v>9.129352385499448</v>
      </c>
      <c r="I50" s="36">
        <v>3300</v>
      </c>
      <c r="J50" s="33">
        <v>41</v>
      </c>
      <c r="K50" s="34" t="s">
        <v>375</v>
      </c>
      <c r="L50" s="25">
        <v>1588.98</v>
      </c>
      <c r="M50" s="25">
        <f t="shared" si="6"/>
        <v>1874.9964</v>
      </c>
      <c r="N50" s="25">
        <f t="shared" si="7"/>
        <v>1959.371238</v>
      </c>
      <c r="O50" s="35">
        <v>2200</v>
      </c>
      <c r="P50" s="25">
        <f t="shared" si="8"/>
        <v>240.62876200000005</v>
      </c>
      <c r="Q50" s="34">
        <f t="shared" si="4"/>
        <v>10.937671000000003</v>
      </c>
      <c r="R50" s="36">
        <v>2350</v>
      </c>
    </row>
    <row r="51" spans="1:18" ht="15" customHeight="1">
      <c r="A51" s="104">
        <f t="shared" si="5"/>
        <v>47</v>
      </c>
      <c r="B51" s="105" t="s">
        <v>213</v>
      </c>
      <c r="C51" s="105" t="s">
        <v>214</v>
      </c>
      <c r="D51" s="106">
        <v>155</v>
      </c>
      <c r="E51" s="106">
        <f t="shared" si="0"/>
        <v>182.89999999999998</v>
      </c>
      <c r="F51" s="35">
        <v>205</v>
      </c>
      <c r="G51" s="25">
        <f t="shared" si="1"/>
        <v>22.100000000000023</v>
      </c>
      <c r="H51" s="34">
        <f t="shared" si="2"/>
        <v>12.083105522143262</v>
      </c>
      <c r="I51" s="36">
        <v>230</v>
      </c>
      <c r="J51" s="33">
        <v>42</v>
      </c>
      <c r="K51" s="34" t="s">
        <v>376</v>
      </c>
      <c r="L51" s="25">
        <v>132.2</v>
      </c>
      <c r="M51" s="25">
        <f t="shared" si="6"/>
        <v>155.99599999999998</v>
      </c>
      <c r="N51" s="25">
        <f t="shared" si="7"/>
        <v>163.01581999999996</v>
      </c>
      <c r="O51" s="35">
        <v>210</v>
      </c>
      <c r="P51" s="25">
        <f t="shared" si="8"/>
        <v>46.98418000000004</v>
      </c>
      <c r="Q51" s="34">
        <f t="shared" si="4"/>
        <v>22.373419047619063</v>
      </c>
      <c r="R51" s="36">
        <v>250</v>
      </c>
    </row>
    <row r="52" spans="1:18" ht="15" customHeight="1">
      <c r="A52" s="109"/>
      <c r="B52" s="110"/>
      <c r="C52" s="110"/>
      <c r="D52" s="111"/>
      <c r="E52" s="111"/>
      <c r="F52" s="112"/>
      <c r="G52" s="113"/>
      <c r="H52" s="114"/>
      <c r="I52" s="115"/>
      <c r="J52" s="103"/>
      <c r="K52" s="114"/>
      <c r="L52" s="113"/>
      <c r="M52" s="113"/>
      <c r="N52" s="113"/>
      <c r="O52" s="112"/>
      <c r="P52" s="113"/>
      <c r="Q52" s="114"/>
      <c r="R52" s="115"/>
    </row>
    <row r="53" spans="10:18" ht="15" customHeight="1">
      <c r="J53" s="30"/>
      <c r="O53" s="31"/>
      <c r="R53" s="32"/>
    </row>
    <row r="54" spans="1:18" ht="15" customHeight="1">
      <c r="A54" s="150" t="s">
        <v>379</v>
      </c>
      <c r="B54" s="150"/>
      <c r="C54" s="150"/>
      <c r="D54" s="97"/>
      <c r="J54" s="150" t="s">
        <v>379</v>
      </c>
      <c r="K54" s="150"/>
      <c r="O54" s="31"/>
      <c r="R54" s="3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6">
    <mergeCell ref="A54:C54"/>
    <mergeCell ref="A2:I2"/>
    <mergeCell ref="A3:I3"/>
    <mergeCell ref="J2:R2"/>
    <mergeCell ref="J3:R3"/>
    <mergeCell ref="J54:K5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3"/>
  <sheetViews>
    <sheetView tabSelected="1" view="pageBreakPreview" zoomScaleSheetLayoutView="100" zoomScalePageLayoutView="0" workbookViewId="0" topLeftCell="A96">
      <selection activeCell="G37" sqref="G37"/>
    </sheetView>
  </sheetViews>
  <sheetFormatPr defaultColWidth="8.875" defaultRowHeight="12.75"/>
  <cols>
    <col min="1" max="1" width="3.625" style="0" customWidth="1"/>
    <col min="2" max="2" width="58.125" style="0" customWidth="1"/>
    <col min="3" max="3" width="9.125" style="8" customWidth="1"/>
    <col min="4" max="4" width="5.25390625" style="0" customWidth="1"/>
    <col min="5" max="5" width="34.625" style="10" customWidth="1"/>
    <col min="6" max="6" width="8.875" style="0" customWidth="1"/>
    <col min="7" max="7" width="52.875" style="0" customWidth="1"/>
  </cols>
  <sheetData>
    <row r="1" spans="2:10" ht="12.75">
      <c r="B1" s="158" t="s">
        <v>442</v>
      </c>
      <c r="C1" s="158"/>
      <c r="D1" s="158"/>
      <c r="E1" s="158"/>
      <c r="J1" s="5"/>
    </row>
    <row r="2" spans="2:10" ht="12.75">
      <c r="B2" s="158" t="s">
        <v>217</v>
      </c>
      <c r="C2" s="158"/>
      <c r="D2" s="158"/>
      <c r="E2" s="158"/>
      <c r="J2" s="5"/>
    </row>
    <row r="3" ht="13.5" thickBot="1"/>
    <row r="4" spans="2:5" ht="12.75" customHeight="1">
      <c r="B4" s="161" t="s">
        <v>238</v>
      </c>
      <c r="C4" s="159" t="s">
        <v>251</v>
      </c>
      <c r="D4" s="159"/>
      <c r="E4" s="156" t="s">
        <v>254</v>
      </c>
    </row>
    <row r="5" spans="2:5" ht="12.75" customHeight="1">
      <c r="B5" s="162"/>
      <c r="C5" s="160"/>
      <c r="D5" s="160"/>
      <c r="E5" s="157"/>
    </row>
    <row r="6" spans="2:5" ht="12.75" customHeight="1">
      <c r="B6" s="154" t="s">
        <v>258</v>
      </c>
      <c r="C6" s="154"/>
      <c r="D6" s="154"/>
      <c r="E6" s="154"/>
    </row>
    <row r="7" spans="2:5" ht="12.75" customHeight="1">
      <c r="B7" s="1" t="s">
        <v>242</v>
      </c>
      <c r="C7" s="22">
        <v>1950</v>
      </c>
      <c r="D7" s="3" t="s">
        <v>241</v>
      </c>
      <c r="E7" s="18" t="s">
        <v>255</v>
      </c>
    </row>
    <row r="8" spans="2:5" ht="12.75" customHeight="1">
      <c r="B8" s="1" t="s">
        <v>243</v>
      </c>
      <c r="C8" s="22">
        <v>2300</v>
      </c>
      <c r="D8" s="3" t="s">
        <v>241</v>
      </c>
      <c r="E8" s="13" t="s">
        <v>256</v>
      </c>
    </row>
    <row r="9" spans="2:5" ht="12.75" customHeight="1">
      <c r="B9" s="1" t="s">
        <v>240</v>
      </c>
      <c r="C9" s="22">
        <v>2350</v>
      </c>
      <c r="D9" s="3" t="s">
        <v>241</v>
      </c>
      <c r="E9" s="13" t="s">
        <v>264</v>
      </c>
    </row>
    <row r="10" spans="2:5" ht="15.75" customHeight="1">
      <c r="B10" s="2" t="s">
        <v>252</v>
      </c>
      <c r="C10" s="22">
        <v>2350</v>
      </c>
      <c r="D10" s="3" t="s">
        <v>241</v>
      </c>
      <c r="E10" s="19" t="s">
        <v>392</v>
      </c>
    </row>
    <row r="11" spans="2:5" ht="12.75" customHeight="1">
      <c r="B11" s="2" t="s">
        <v>253</v>
      </c>
      <c r="C11" s="22">
        <v>2500</v>
      </c>
      <c r="D11" s="3" t="s">
        <v>241</v>
      </c>
      <c r="E11" s="13" t="s">
        <v>265</v>
      </c>
    </row>
    <row r="12" spans="2:5" ht="12.75" customHeight="1">
      <c r="B12" s="2" t="s">
        <v>333</v>
      </c>
      <c r="C12" s="22">
        <v>90</v>
      </c>
      <c r="D12" s="3" t="s">
        <v>241</v>
      </c>
      <c r="E12" s="13" t="s">
        <v>237</v>
      </c>
    </row>
    <row r="13" spans="2:5" ht="15.75" customHeight="1">
      <c r="B13" s="153" t="s">
        <v>239</v>
      </c>
      <c r="C13" s="153"/>
      <c r="D13" s="153"/>
      <c r="E13" s="153"/>
    </row>
    <row r="14" spans="2:5" ht="12.75" customHeight="1" hidden="1">
      <c r="B14" s="1" t="s">
        <v>244</v>
      </c>
      <c r="C14" s="22">
        <v>1600</v>
      </c>
      <c r="D14" s="3" t="s">
        <v>241</v>
      </c>
      <c r="E14" s="13" t="s">
        <v>263</v>
      </c>
    </row>
    <row r="15" spans="2:5" ht="12.75" customHeight="1">
      <c r="B15" s="2" t="s">
        <v>250</v>
      </c>
      <c r="C15" s="22">
        <v>800</v>
      </c>
      <c r="D15" s="3" t="s">
        <v>241</v>
      </c>
      <c r="E15" s="13" t="s">
        <v>257</v>
      </c>
    </row>
    <row r="16" spans="2:5" ht="12.75" customHeight="1">
      <c r="B16" s="1" t="s">
        <v>245</v>
      </c>
      <c r="C16" s="22">
        <v>320</v>
      </c>
      <c r="D16" s="3" t="s">
        <v>241</v>
      </c>
      <c r="E16" s="19" t="s">
        <v>259</v>
      </c>
    </row>
    <row r="17" spans="2:5" ht="12.75" customHeight="1">
      <c r="B17" s="1" t="s">
        <v>246</v>
      </c>
      <c r="C17" s="22">
        <v>320</v>
      </c>
      <c r="D17" s="3" t="s">
        <v>241</v>
      </c>
      <c r="E17" s="19" t="s">
        <v>259</v>
      </c>
    </row>
    <row r="18" spans="2:5" ht="12.75" customHeight="1">
      <c r="B18" s="1" t="s">
        <v>248</v>
      </c>
      <c r="C18" s="22">
        <v>320</v>
      </c>
      <c r="D18" s="3" t="s">
        <v>241</v>
      </c>
      <c r="E18" s="19" t="s">
        <v>260</v>
      </c>
    </row>
    <row r="19" spans="2:5" ht="12.75" customHeight="1">
      <c r="B19" s="1" t="s">
        <v>247</v>
      </c>
      <c r="C19" s="22">
        <v>320</v>
      </c>
      <c r="D19" s="3" t="s">
        <v>241</v>
      </c>
      <c r="E19" s="19" t="s">
        <v>261</v>
      </c>
    </row>
    <row r="20" spans="2:5" ht="12.75" customHeight="1">
      <c r="B20" s="1" t="s">
        <v>249</v>
      </c>
      <c r="C20" s="22">
        <v>400</v>
      </c>
      <c r="D20" s="3" t="s">
        <v>241</v>
      </c>
      <c r="E20" s="13" t="s">
        <v>262</v>
      </c>
    </row>
    <row r="21" spans="2:5" ht="17.25" customHeight="1">
      <c r="B21" s="153" t="s">
        <v>293</v>
      </c>
      <c r="C21" s="153"/>
      <c r="D21" s="153"/>
      <c r="E21" s="153"/>
    </row>
    <row r="22" spans="2:5" ht="12.75" customHeight="1">
      <c r="B22" s="155" t="s">
        <v>266</v>
      </c>
      <c r="C22" s="155"/>
      <c r="D22" s="155"/>
      <c r="E22" s="155"/>
    </row>
    <row r="23" spans="2:5" ht="12.75" customHeight="1">
      <c r="B23" s="2" t="s">
        <v>268</v>
      </c>
      <c r="C23" s="22">
        <v>3400</v>
      </c>
      <c r="D23" s="3" t="s">
        <v>241</v>
      </c>
      <c r="E23" s="13" t="s">
        <v>269</v>
      </c>
    </row>
    <row r="24" spans="2:5" ht="12.75" customHeight="1">
      <c r="B24" s="2" t="s">
        <v>270</v>
      </c>
      <c r="C24" s="22">
        <v>3400</v>
      </c>
      <c r="D24" s="3" t="s">
        <v>241</v>
      </c>
      <c r="E24" s="13" t="s">
        <v>271</v>
      </c>
    </row>
    <row r="25" spans="2:5" ht="12.75" customHeight="1">
      <c r="B25" s="2" t="s">
        <v>272</v>
      </c>
      <c r="C25" s="22">
        <v>3250</v>
      </c>
      <c r="D25" s="3" t="s">
        <v>241</v>
      </c>
      <c r="E25" s="13" t="s">
        <v>273</v>
      </c>
    </row>
    <row r="26" spans="2:5" ht="12.75" customHeight="1">
      <c r="B26" s="2" t="s">
        <v>274</v>
      </c>
      <c r="C26" s="22">
        <v>3250</v>
      </c>
      <c r="D26" s="3" t="s">
        <v>241</v>
      </c>
      <c r="E26" s="13" t="s">
        <v>275</v>
      </c>
    </row>
    <row r="27" spans="2:5" ht="12.75" customHeight="1">
      <c r="B27" s="2" t="s">
        <v>276</v>
      </c>
      <c r="C27" s="22">
        <v>3250</v>
      </c>
      <c r="D27" s="3" t="s">
        <v>241</v>
      </c>
      <c r="E27" s="13" t="s">
        <v>292</v>
      </c>
    </row>
    <row r="28" spans="2:5" ht="12.75" customHeight="1">
      <c r="B28" s="155" t="s">
        <v>267</v>
      </c>
      <c r="C28" s="155"/>
      <c r="D28" s="155"/>
      <c r="E28" s="155"/>
    </row>
    <row r="29" spans="2:5" ht="12.75" customHeight="1">
      <c r="B29" s="2" t="s">
        <v>277</v>
      </c>
      <c r="C29" s="22">
        <v>3250</v>
      </c>
      <c r="D29" s="3" t="s">
        <v>241</v>
      </c>
      <c r="E29" s="121" t="s">
        <v>278</v>
      </c>
    </row>
    <row r="30" spans="2:5" ht="12.75" customHeight="1">
      <c r="B30" s="2" t="s">
        <v>310</v>
      </c>
      <c r="C30" s="22">
        <v>3250</v>
      </c>
      <c r="D30" s="3" t="s">
        <v>241</v>
      </c>
      <c r="E30" s="121" t="s">
        <v>271</v>
      </c>
    </row>
    <row r="31" spans="2:5" ht="12.75" customHeight="1">
      <c r="B31" s="2" t="s">
        <v>311</v>
      </c>
      <c r="C31" s="22">
        <v>3250</v>
      </c>
      <c r="D31" s="3" t="s">
        <v>241</v>
      </c>
      <c r="E31" s="121" t="s">
        <v>281</v>
      </c>
    </row>
    <row r="32" spans="2:5" ht="12.75" customHeight="1">
      <c r="B32" s="2" t="s">
        <v>305</v>
      </c>
      <c r="C32" s="22">
        <v>3250</v>
      </c>
      <c r="D32" s="3" t="s">
        <v>241</v>
      </c>
      <c r="E32" s="121" t="s">
        <v>282</v>
      </c>
    </row>
    <row r="33" spans="2:5" ht="12.75" customHeight="1">
      <c r="B33" s="122" t="s">
        <v>312</v>
      </c>
      <c r="C33" s="22">
        <v>3250</v>
      </c>
      <c r="D33" s="123" t="s">
        <v>241</v>
      </c>
      <c r="E33" s="121" t="s">
        <v>284</v>
      </c>
    </row>
    <row r="34" spans="2:5" ht="12.75" customHeight="1">
      <c r="B34" s="155" t="s">
        <v>308</v>
      </c>
      <c r="C34" s="155"/>
      <c r="D34" s="155"/>
      <c r="E34" s="155"/>
    </row>
    <row r="35" spans="2:5" ht="12.75" customHeight="1">
      <c r="B35" s="2" t="s">
        <v>279</v>
      </c>
      <c r="C35" s="22">
        <v>3700</v>
      </c>
      <c r="D35" s="3" t="s">
        <v>241</v>
      </c>
      <c r="E35" s="121" t="s">
        <v>271</v>
      </c>
    </row>
    <row r="36" spans="2:5" ht="12.75" customHeight="1">
      <c r="B36" s="2" t="s">
        <v>280</v>
      </c>
      <c r="C36" s="22">
        <v>3700</v>
      </c>
      <c r="D36" s="123" t="s">
        <v>241</v>
      </c>
      <c r="E36" s="121" t="s">
        <v>281</v>
      </c>
    </row>
    <row r="37" spans="2:5" ht="12.75" customHeight="1">
      <c r="B37" s="2" t="s">
        <v>309</v>
      </c>
      <c r="C37" s="22">
        <v>3700</v>
      </c>
      <c r="D37" s="3" t="s">
        <v>241</v>
      </c>
      <c r="E37" s="121" t="s">
        <v>282</v>
      </c>
    </row>
    <row r="38" spans="2:5" ht="12.75" customHeight="1">
      <c r="B38" s="122" t="s">
        <v>283</v>
      </c>
      <c r="C38" s="22">
        <v>3700</v>
      </c>
      <c r="D38" s="123" t="s">
        <v>241</v>
      </c>
      <c r="E38" s="121" t="s">
        <v>284</v>
      </c>
    </row>
    <row r="39" spans="2:5" ht="12.75" customHeight="1">
      <c r="B39" s="155" t="s">
        <v>285</v>
      </c>
      <c r="C39" s="155"/>
      <c r="D39" s="155"/>
      <c r="E39" s="155"/>
    </row>
    <row r="40" spans="2:5" ht="15" customHeight="1">
      <c r="B40" s="2" t="s">
        <v>286</v>
      </c>
      <c r="C40" s="22">
        <v>3250</v>
      </c>
      <c r="D40" s="3" t="s">
        <v>241</v>
      </c>
      <c r="E40" s="121" t="s">
        <v>284</v>
      </c>
    </row>
    <row r="41" spans="2:5" ht="15.75" customHeight="1">
      <c r="B41" s="2" t="s">
        <v>287</v>
      </c>
      <c r="C41" s="22">
        <v>3250</v>
      </c>
      <c r="D41" s="3" t="s">
        <v>241</v>
      </c>
      <c r="E41" s="121" t="s">
        <v>169</v>
      </c>
    </row>
    <row r="42" spans="2:5" ht="13.5" customHeight="1">
      <c r="B42" s="2" t="s">
        <v>288</v>
      </c>
      <c r="C42" s="22">
        <v>3250</v>
      </c>
      <c r="D42" s="3" t="s">
        <v>241</v>
      </c>
      <c r="E42" s="121" t="s">
        <v>289</v>
      </c>
    </row>
    <row r="43" spans="2:5" ht="12" customHeight="1">
      <c r="B43" s="2" t="s">
        <v>290</v>
      </c>
      <c r="C43" s="22">
        <v>3250</v>
      </c>
      <c r="D43" s="3" t="s">
        <v>241</v>
      </c>
      <c r="E43" s="121" t="s">
        <v>291</v>
      </c>
    </row>
    <row r="44" spans="2:5" ht="13.5" customHeight="1">
      <c r="B44" s="2" t="s">
        <v>386</v>
      </c>
      <c r="C44" s="22">
        <v>3250</v>
      </c>
      <c r="D44" s="3" t="s">
        <v>241</v>
      </c>
      <c r="E44" s="121" t="s">
        <v>235</v>
      </c>
    </row>
    <row r="45" spans="2:5" ht="15" customHeight="1">
      <c r="B45" s="2" t="s">
        <v>387</v>
      </c>
      <c r="C45" s="22">
        <v>3250</v>
      </c>
      <c r="D45" s="3" t="s">
        <v>241</v>
      </c>
      <c r="E45" s="121" t="s">
        <v>235</v>
      </c>
    </row>
    <row r="46" spans="2:5" ht="15" customHeight="1">
      <c r="B46" s="2" t="s">
        <v>306</v>
      </c>
      <c r="C46" s="22">
        <v>3250</v>
      </c>
      <c r="D46" s="3" t="s">
        <v>241</v>
      </c>
      <c r="E46" s="121" t="s">
        <v>234</v>
      </c>
    </row>
    <row r="47" spans="2:5" ht="15" customHeight="1">
      <c r="B47" s="154" t="s">
        <v>297</v>
      </c>
      <c r="C47" s="154"/>
      <c r="D47" s="154"/>
      <c r="E47" s="154"/>
    </row>
    <row r="48" spans="2:5" ht="15.75" customHeight="1">
      <c r="B48" s="2" t="s">
        <v>170</v>
      </c>
      <c r="C48" s="22">
        <v>400</v>
      </c>
      <c r="D48" s="3" t="s">
        <v>241</v>
      </c>
      <c r="E48" s="120" t="s">
        <v>237</v>
      </c>
    </row>
    <row r="49" spans="2:5" ht="15.75" customHeight="1">
      <c r="B49" s="2" t="s">
        <v>385</v>
      </c>
      <c r="C49" s="22">
        <v>1000</v>
      </c>
      <c r="D49" s="3" t="s">
        <v>241</v>
      </c>
      <c r="E49" s="120" t="s">
        <v>237</v>
      </c>
    </row>
    <row r="50" spans="2:5" ht="15.75" customHeight="1">
      <c r="B50" s="2" t="s">
        <v>313</v>
      </c>
      <c r="C50" s="22">
        <v>1150</v>
      </c>
      <c r="D50" s="3" t="s">
        <v>241</v>
      </c>
      <c r="E50" s="120" t="s">
        <v>237</v>
      </c>
    </row>
    <row r="51" spans="2:5" ht="15.75" customHeight="1">
      <c r="B51" s="154" t="s">
        <v>307</v>
      </c>
      <c r="C51" s="154"/>
      <c r="D51" s="154"/>
      <c r="E51" s="154"/>
    </row>
    <row r="52" spans="2:5" ht="15.75" customHeight="1">
      <c r="B52" s="124" t="s">
        <v>314</v>
      </c>
      <c r="C52" s="125">
        <v>115</v>
      </c>
      <c r="D52" s="3" t="s">
        <v>241</v>
      </c>
      <c r="E52" s="120" t="s">
        <v>237</v>
      </c>
    </row>
    <row r="53" spans="2:5" ht="16.5" customHeight="1">
      <c r="B53" s="153" t="s">
        <v>298</v>
      </c>
      <c r="C53" s="153"/>
      <c r="D53" s="153"/>
      <c r="E53" s="153"/>
    </row>
    <row r="54" spans="2:5" ht="15" customHeight="1">
      <c r="B54" s="2" t="s">
        <v>299</v>
      </c>
      <c r="C54" s="22">
        <v>560</v>
      </c>
      <c r="D54" s="3" t="s">
        <v>241</v>
      </c>
      <c r="E54" s="20" t="s">
        <v>304</v>
      </c>
    </row>
    <row r="55" spans="2:5" ht="15" customHeight="1" hidden="1">
      <c r="B55" s="11" t="s">
        <v>331</v>
      </c>
      <c r="C55" s="22">
        <v>500</v>
      </c>
      <c r="D55" s="3" t="s">
        <v>241</v>
      </c>
      <c r="E55" s="20" t="s">
        <v>325</v>
      </c>
    </row>
    <row r="56" spans="2:5" ht="14.25" customHeight="1" hidden="1">
      <c r="B56" s="11" t="s">
        <v>326</v>
      </c>
      <c r="C56" s="22">
        <v>600</v>
      </c>
      <c r="D56" s="3" t="s">
        <v>241</v>
      </c>
      <c r="E56" s="20" t="s">
        <v>327</v>
      </c>
    </row>
    <row r="57" spans="2:5" ht="15" customHeight="1">
      <c r="B57" s="9" t="s">
        <v>296</v>
      </c>
      <c r="C57" s="22">
        <v>200</v>
      </c>
      <c r="D57" s="3" t="s">
        <v>241</v>
      </c>
      <c r="E57" s="20" t="s">
        <v>303</v>
      </c>
    </row>
    <row r="58" spans="2:5" ht="15" customHeight="1" hidden="1">
      <c r="B58" s="9" t="s">
        <v>328</v>
      </c>
      <c r="C58" s="22">
        <v>980</v>
      </c>
      <c r="D58" s="3" t="s">
        <v>241</v>
      </c>
      <c r="E58" s="20" t="s">
        <v>329</v>
      </c>
    </row>
    <row r="59" spans="2:5" ht="13.5" customHeight="1" hidden="1">
      <c r="B59" s="9" t="s">
        <v>294</v>
      </c>
      <c r="C59" s="22">
        <v>1600</v>
      </c>
      <c r="D59" s="3" t="s">
        <v>241</v>
      </c>
      <c r="E59" s="20" t="s">
        <v>330</v>
      </c>
    </row>
    <row r="60" spans="2:5" ht="15" customHeight="1">
      <c r="B60" s="7" t="s">
        <v>295</v>
      </c>
      <c r="C60" s="22">
        <v>17</v>
      </c>
      <c r="D60" s="3" t="s">
        <v>241</v>
      </c>
      <c r="E60" s="20" t="s">
        <v>302</v>
      </c>
    </row>
    <row r="61" spans="2:5" ht="14.25" customHeight="1">
      <c r="B61" s="6" t="s">
        <v>300</v>
      </c>
      <c r="C61" s="126">
        <v>12</v>
      </c>
      <c r="D61" s="3" t="s">
        <v>241</v>
      </c>
      <c r="E61" s="21" t="s">
        <v>172</v>
      </c>
    </row>
    <row r="62" spans="2:5" ht="28.5" customHeight="1">
      <c r="B62" s="6" t="s">
        <v>301</v>
      </c>
      <c r="C62" s="126">
        <v>12</v>
      </c>
      <c r="D62" s="3" t="s">
        <v>241</v>
      </c>
      <c r="E62" s="20" t="s">
        <v>232</v>
      </c>
    </row>
    <row r="63" spans="2:5" ht="15.75" customHeight="1">
      <c r="B63" s="154" t="s">
        <v>315</v>
      </c>
      <c r="C63" s="154"/>
      <c r="D63" s="154"/>
      <c r="E63" s="154"/>
    </row>
    <row r="64" spans="2:5" ht="15.75" customHeight="1">
      <c r="B64" s="124" t="s">
        <v>316</v>
      </c>
      <c r="C64" s="125">
        <v>370</v>
      </c>
      <c r="D64" s="3" t="s">
        <v>241</v>
      </c>
      <c r="E64" s="120" t="s">
        <v>235</v>
      </c>
    </row>
    <row r="65" spans="2:5" ht="15.75" customHeight="1">
      <c r="B65" s="124" t="s">
        <v>317</v>
      </c>
      <c r="C65" s="125">
        <v>370</v>
      </c>
      <c r="D65" s="3" t="s">
        <v>241</v>
      </c>
      <c r="E65" s="120" t="s">
        <v>234</v>
      </c>
    </row>
    <row r="66" spans="2:5" ht="15.75" customHeight="1">
      <c r="B66" s="124" t="s">
        <v>171</v>
      </c>
      <c r="C66" s="125">
        <v>200</v>
      </c>
      <c r="D66" s="3" t="s">
        <v>241</v>
      </c>
      <c r="E66" s="120" t="s">
        <v>235</v>
      </c>
    </row>
    <row r="67" spans="2:5" ht="15.75" customHeight="1">
      <c r="B67" s="124" t="s">
        <v>324</v>
      </c>
      <c r="C67" s="125">
        <v>100</v>
      </c>
      <c r="D67" s="3" t="s">
        <v>318</v>
      </c>
      <c r="E67" s="120" t="s">
        <v>319</v>
      </c>
    </row>
    <row r="68" spans="2:5" ht="15.75" customHeight="1">
      <c r="B68" s="124" t="s">
        <v>320</v>
      </c>
      <c r="C68" s="125">
        <v>100</v>
      </c>
      <c r="D68" s="3" t="s">
        <v>241</v>
      </c>
      <c r="E68" s="120" t="s">
        <v>321</v>
      </c>
    </row>
    <row r="69" spans="2:5" ht="15.75" customHeight="1">
      <c r="B69" s="124" t="s">
        <v>322</v>
      </c>
      <c r="C69" s="125">
        <v>100</v>
      </c>
      <c r="D69" s="3" t="s">
        <v>241</v>
      </c>
      <c r="E69" s="120" t="s">
        <v>323</v>
      </c>
    </row>
    <row r="70" spans="2:5" ht="15">
      <c r="B70" s="153" t="s">
        <v>218</v>
      </c>
      <c r="C70" s="153"/>
      <c r="D70" s="153"/>
      <c r="E70" s="153"/>
    </row>
    <row r="71" spans="2:5" ht="12.75">
      <c r="B71" s="12" t="s">
        <v>335</v>
      </c>
      <c r="C71" s="127">
        <v>750</v>
      </c>
      <c r="D71" s="3" t="s">
        <v>241</v>
      </c>
      <c r="E71" s="13"/>
    </row>
    <row r="72" spans="2:5" ht="12.75">
      <c r="B72" s="12" t="s">
        <v>336</v>
      </c>
      <c r="C72" s="127">
        <v>100</v>
      </c>
      <c r="D72" s="3" t="s">
        <v>241</v>
      </c>
      <c r="E72" s="13"/>
    </row>
    <row r="73" spans="2:5" ht="13.5" customHeight="1">
      <c r="B73" s="12" t="s">
        <v>337</v>
      </c>
      <c r="C73" s="127">
        <v>400</v>
      </c>
      <c r="D73" s="3" t="s">
        <v>241</v>
      </c>
      <c r="E73" s="13"/>
    </row>
    <row r="74" spans="2:5" ht="12" customHeight="1">
      <c r="B74" s="12" t="s">
        <v>338</v>
      </c>
      <c r="C74" s="127">
        <v>1050</v>
      </c>
      <c r="D74" s="3" t="s">
        <v>241</v>
      </c>
      <c r="E74" s="13"/>
    </row>
    <row r="75" spans="2:5" ht="12.75">
      <c r="B75" s="12" t="s">
        <v>339</v>
      </c>
      <c r="C75" s="127">
        <v>210</v>
      </c>
      <c r="D75" s="3" t="s">
        <v>241</v>
      </c>
      <c r="E75" s="13"/>
    </row>
    <row r="76" spans="2:5" ht="12.75">
      <c r="B76" s="14" t="s">
        <v>340</v>
      </c>
      <c r="C76" s="127">
        <v>170</v>
      </c>
      <c r="D76" s="3" t="s">
        <v>241</v>
      </c>
      <c r="E76" s="13"/>
    </row>
    <row r="77" spans="2:5" ht="12.75">
      <c r="B77" s="14" t="s">
        <v>341</v>
      </c>
      <c r="C77" s="127">
        <v>200</v>
      </c>
      <c r="D77" s="3" t="s">
        <v>241</v>
      </c>
      <c r="E77" s="13"/>
    </row>
    <row r="78" spans="2:5" ht="12.75">
      <c r="B78" s="14" t="s">
        <v>221</v>
      </c>
      <c r="C78" s="127">
        <v>3250</v>
      </c>
      <c r="D78" s="3" t="s">
        <v>241</v>
      </c>
      <c r="E78" s="13"/>
    </row>
    <row r="79" spans="2:5" ht="12.75">
      <c r="B79" s="14" t="s">
        <v>222</v>
      </c>
      <c r="C79" s="127">
        <v>3250</v>
      </c>
      <c r="D79" s="3" t="s">
        <v>241</v>
      </c>
      <c r="E79" s="13"/>
    </row>
    <row r="80" spans="2:5" ht="12.75">
      <c r="B80" s="14" t="s">
        <v>223</v>
      </c>
      <c r="C80" s="127">
        <v>3250</v>
      </c>
      <c r="D80" s="3" t="s">
        <v>241</v>
      </c>
      <c r="E80" s="13"/>
    </row>
    <row r="81" spans="2:5" ht="12.75">
      <c r="B81" s="14" t="s">
        <v>224</v>
      </c>
      <c r="C81" s="127">
        <v>3250</v>
      </c>
      <c r="D81" s="3" t="s">
        <v>241</v>
      </c>
      <c r="E81" s="13"/>
    </row>
    <row r="82" spans="2:5" ht="12.75">
      <c r="B82" s="14" t="s">
        <v>225</v>
      </c>
      <c r="C82" s="127">
        <v>3250</v>
      </c>
      <c r="D82" s="3" t="s">
        <v>241</v>
      </c>
      <c r="E82" s="13"/>
    </row>
    <row r="83" spans="2:5" ht="12.75">
      <c r="B83" s="14" t="s">
        <v>226</v>
      </c>
      <c r="C83" s="127">
        <v>3250</v>
      </c>
      <c r="D83" s="3" t="s">
        <v>241</v>
      </c>
      <c r="E83" s="13"/>
    </row>
    <row r="84" spans="2:5" ht="12.75">
      <c r="B84" s="14" t="s">
        <v>227</v>
      </c>
      <c r="C84" s="127">
        <v>3250</v>
      </c>
      <c r="D84" s="3" t="s">
        <v>241</v>
      </c>
      <c r="E84" s="13"/>
    </row>
    <row r="85" spans="2:5" ht="12.75">
      <c r="B85" s="14" t="s">
        <v>228</v>
      </c>
      <c r="C85" s="127">
        <v>3250</v>
      </c>
      <c r="D85" s="3" t="s">
        <v>241</v>
      </c>
      <c r="E85" s="13"/>
    </row>
    <row r="86" spans="2:5" ht="12.75">
      <c r="B86" s="14" t="s">
        <v>229</v>
      </c>
      <c r="C86" s="127">
        <v>3250</v>
      </c>
      <c r="D86" s="3" t="s">
        <v>241</v>
      </c>
      <c r="E86" s="13"/>
    </row>
    <row r="87" spans="2:5" ht="12.75">
      <c r="B87" s="14" t="s">
        <v>230</v>
      </c>
      <c r="C87" s="127">
        <v>3250</v>
      </c>
      <c r="D87" s="3" t="s">
        <v>241</v>
      </c>
      <c r="E87" s="13"/>
    </row>
    <row r="88" spans="2:5" ht="12.75">
      <c r="B88" s="14" t="s">
        <v>231</v>
      </c>
      <c r="C88" s="127">
        <v>3250</v>
      </c>
      <c r="D88" s="3" t="s">
        <v>241</v>
      </c>
      <c r="E88" s="13"/>
    </row>
    <row r="89" spans="2:5" ht="12.75">
      <c r="B89" s="14" t="s">
        <v>220</v>
      </c>
      <c r="C89" s="127">
        <v>1010</v>
      </c>
      <c r="D89" s="3" t="s">
        <v>241</v>
      </c>
      <c r="E89" s="13"/>
    </row>
    <row r="90" spans="2:5" ht="12.75">
      <c r="B90" s="14" t="s">
        <v>219</v>
      </c>
      <c r="C90" s="127">
        <v>1010</v>
      </c>
      <c r="D90" s="3" t="s">
        <v>241</v>
      </c>
      <c r="E90" s="13"/>
    </row>
    <row r="91" spans="2:5" ht="12.75">
      <c r="B91" s="14" t="s">
        <v>355</v>
      </c>
      <c r="C91" s="127">
        <v>500</v>
      </c>
      <c r="D91" s="3" t="s">
        <v>241</v>
      </c>
      <c r="E91" s="13"/>
    </row>
    <row r="92" spans="2:5" ht="12.75">
      <c r="B92" s="14" t="s">
        <v>356</v>
      </c>
      <c r="C92" s="127">
        <v>1050</v>
      </c>
      <c r="D92" s="3" t="s">
        <v>241</v>
      </c>
      <c r="E92" s="13"/>
    </row>
    <row r="93" spans="2:5" ht="12.75">
      <c r="B93" s="14" t="s">
        <v>357</v>
      </c>
      <c r="C93" s="127">
        <v>2150</v>
      </c>
      <c r="D93" s="3" t="s">
        <v>241</v>
      </c>
      <c r="E93" s="13"/>
    </row>
    <row r="94" spans="2:5" ht="12.75">
      <c r="B94" s="14" t="s">
        <v>358</v>
      </c>
      <c r="C94" s="127">
        <v>900</v>
      </c>
      <c r="D94" s="3" t="s">
        <v>241</v>
      </c>
      <c r="E94" s="13"/>
    </row>
    <row r="95" spans="2:5" ht="12.75">
      <c r="B95" s="14" t="s">
        <v>359</v>
      </c>
      <c r="C95" s="127">
        <v>930</v>
      </c>
      <c r="D95" s="3" t="s">
        <v>241</v>
      </c>
      <c r="E95" s="13"/>
    </row>
    <row r="96" spans="2:5" ht="12.75">
      <c r="B96" s="14" t="s">
        <v>360</v>
      </c>
      <c r="C96" s="127">
        <v>930</v>
      </c>
      <c r="D96" s="3" t="s">
        <v>241</v>
      </c>
      <c r="E96" s="13"/>
    </row>
    <row r="97" spans="2:5" ht="12.75">
      <c r="B97" s="14" t="s">
        <v>361</v>
      </c>
      <c r="C97" s="127">
        <v>2150</v>
      </c>
      <c r="D97" s="3" t="s">
        <v>241</v>
      </c>
      <c r="E97" s="13"/>
    </row>
    <row r="98" spans="2:5" ht="12.75">
      <c r="B98" s="14" t="s">
        <v>362</v>
      </c>
      <c r="C98" s="127">
        <v>180</v>
      </c>
      <c r="D98" s="3" t="s">
        <v>241</v>
      </c>
      <c r="E98" s="13"/>
    </row>
    <row r="99" spans="2:5" ht="12.75">
      <c r="B99" s="14" t="s">
        <v>363</v>
      </c>
      <c r="C99" s="127">
        <v>900</v>
      </c>
      <c r="D99" s="3" t="s">
        <v>241</v>
      </c>
      <c r="E99" s="13"/>
    </row>
    <row r="100" spans="2:5" ht="12.75">
      <c r="B100" s="14" t="s">
        <v>364</v>
      </c>
      <c r="C100" s="127">
        <v>200</v>
      </c>
      <c r="D100" s="3" t="s">
        <v>241</v>
      </c>
      <c r="E100" s="13"/>
    </row>
    <row r="101" spans="2:5" ht="12.75">
      <c r="B101" s="14" t="s">
        <v>365</v>
      </c>
      <c r="C101" s="127">
        <v>1100</v>
      </c>
      <c r="D101" s="3" t="s">
        <v>241</v>
      </c>
      <c r="E101" s="13"/>
    </row>
    <row r="102" spans="2:5" ht="12.75">
      <c r="B102" s="14" t="s">
        <v>366</v>
      </c>
      <c r="C102" s="127">
        <v>900</v>
      </c>
      <c r="D102" s="3" t="s">
        <v>241</v>
      </c>
      <c r="E102" s="13"/>
    </row>
    <row r="103" spans="2:5" ht="12.75">
      <c r="B103" s="14" t="s">
        <v>367</v>
      </c>
      <c r="C103" s="127">
        <v>500</v>
      </c>
      <c r="D103" s="3" t="s">
        <v>241</v>
      </c>
      <c r="E103" s="13"/>
    </row>
    <row r="104" spans="2:5" ht="12.75">
      <c r="B104" s="14" t="s">
        <v>368</v>
      </c>
      <c r="C104" s="127">
        <v>480</v>
      </c>
      <c r="D104" s="3" t="s">
        <v>241</v>
      </c>
      <c r="E104" s="13"/>
    </row>
    <row r="105" spans="2:5" ht="12.75">
      <c r="B105" s="15" t="s">
        <v>369</v>
      </c>
      <c r="C105" s="127">
        <v>1120</v>
      </c>
      <c r="D105" s="3" t="s">
        <v>241</v>
      </c>
      <c r="E105" s="13"/>
    </row>
    <row r="106" spans="2:5" ht="12.75">
      <c r="B106" s="15" t="s">
        <v>370</v>
      </c>
      <c r="C106" s="127">
        <v>500</v>
      </c>
      <c r="D106" s="3" t="s">
        <v>241</v>
      </c>
      <c r="E106" s="13"/>
    </row>
    <row r="107" spans="2:5" ht="12.75">
      <c r="B107" s="15" t="s">
        <v>393</v>
      </c>
      <c r="C107" s="127">
        <v>150</v>
      </c>
      <c r="D107" s="3" t="s">
        <v>241</v>
      </c>
      <c r="E107" s="13"/>
    </row>
    <row r="108" spans="2:5" ht="12.75">
      <c r="B108" s="15" t="s">
        <v>372</v>
      </c>
      <c r="C108" s="127">
        <v>920</v>
      </c>
      <c r="D108" s="3" t="s">
        <v>241</v>
      </c>
      <c r="E108" s="13"/>
    </row>
    <row r="109" spans="2:5" ht="12.75">
      <c r="B109" s="15" t="s">
        <v>373</v>
      </c>
      <c r="C109" s="127">
        <v>1300</v>
      </c>
      <c r="D109" s="3" t="s">
        <v>241</v>
      </c>
      <c r="E109" s="13"/>
    </row>
    <row r="110" spans="2:5" ht="12.75">
      <c r="B110" s="14" t="s">
        <v>374</v>
      </c>
      <c r="C110" s="127">
        <v>2150</v>
      </c>
      <c r="D110" s="3" t="s">
        <v>241</v>
      </c>
      <c r="E110" s="13"/>
    </row>
    <row r="111" spans="2:5" ht="12.75">
      <c r="B111" s="14" t="s">
        <v>375</v>
      </c>
      <c r="C111" s="127">
        <v>2250</v>
      </c>
      <c r="D111" s="3" t="s">
        <v>241</v>
      </c>
      <c r="E111" s="13"/>
    </row>
    <row r="112" spans="2:5" ht="12.75">
      <c r="B112" s="14" t="s">
        <v>376</v>
      </c>
      <c r="C112" s="127">
        <v>230</v>
      </c>
      <c r="D112" s="3" t="s">
        <v>241</v>
      </c>
      <c r="E112" s="13"/>
    </row>
    <row r="113" spans="2:5" ht="13.5" thickBot="1">
      <c r="B113" s="16" t="s">
        <v>377</v>
      </c>
      <c r="C113" s="4">
        <v>260</v>
      </c>
      <c r="D113" s="4" t="s">
        <v>241</v>
      </c>
      <c r="E113" s="17"/>
    </row>
  </sheetData>
  <sheetProtection/>
  <mergeCells count="17">
    <mergeCell ref="B63:E63"/>
    <mergeCell ref="B21:E21"/>
    <mergeCell ref="B22:E22"/>
    <mergeCell ref="B28:E28"/>
    <mergeCell ref="E4:E5"/>
    <mergeCell ref="B2:E2"/>
    <mergeCell ref="C4:D5"/>
    <mergeCell ref="B1:E1"/>
    <mergeCell ref="B4:B5"/>
    <mergeCell ref="B70:E70"/>
    <mergeCell ref="B6:E6"/>
    <mergeCell ref="B13:E13"/>
    <mergeCell ref="B39:E39"/>
    <mergeCell ref="B47:E47"/>
    <mergeCell ref="B53:E53"/>
    <mergeCell ref="B51:E51"/>
    <mergeCell ref="B34:E3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2"/>
  <rowBreaks count="1" manualBreakCount="1">
    <brk id="6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</dc:creator>
  <cp:keywords/>
  <dc:description/>
  <cp:lastModifiedBy>Topol</cp:lastModifiedBy>
  <cp:lastPrinted>2011-10-19T08:59:16Z</cp:lastPrinted>
  <dcterms:created xsi:type="dcterms:W3CDTF">2008-03-27T05:54:16Z</dcterms:created>
  <dcterms:modified xsi:type="dcterms:W3CDTF">2011-11-19T11:21:18Z</dcterms:modified>
  <cp:category/>
  <cp:version/>
  <cp:contentType/>
  <cp:contentStatus/>
</cp:coreProperties>
</file>